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mc:AlternateContent xmlns:mc="http://schemas.openxmlformats.org/markup-compatibility/2006">
    <mc:Choice Requires="x15">
      <x15ac:absPath xmlns:x15ac="http://schemas.microsoft.com/office/spreadsheetml/2010/11/ac" url="\\FIC\travail\17. BATIMENT &amp; URBANISME\1. REBPF\2 - Outils de calcul\3 - Outil de calcul VN - Porosité _ SDE\"/>
    </mc:Choice>
  </mc:AlternateContent>
  <xr:revisionPtr revIDLastSave="0" documentId="13_ncr:1_{2CCFB706-0F3B-4C83-9504-213345C5B653}" xr6:coauthVersionLast="36" xr6:coauthVersionMax="47" xr10:uidLastSave="{00000000-0000-0000-0000-000000000000}"/>
  <workbookProtection workbookPassword="CCFC" lockStructure="1"/>
  <bookViews>
    <workbookView xWindow="-120" yWindow="-120" windowWidth="25440" windowHeight="11745" tabRatio="703" xr2:uid="{00000000-000D-0000-FFFF-FFFF00000000}"/>
  </bookViews>
  <sheets>
    <sheet name="En-tête" sheetId="1" r:id="rId1"/>
    <sheet name="Porosité" sheetId="2" r:id="rId2"/>
    <sheet name="Listes" sheetId="14" state="hidden" r:id="rId3"/>
  </sheets>
  <definedNames>
    <definedName name="a">Porosité!#REF!</definedName>
    <definedName name="Alb">#REF!</definedName>
    <definedName name="alpha">#REF!</definedName>
    <definedName name="alpha_mur">Listes!$B$20:$B$23</definedName>
    <definedName name="alphaaa">#REF!</definedName>
    <definedName name="b">#REF!</definedName>
    <definedName name="bardage">Listes!$C$31:$C$32</definedName>
    <definedName name="beta_1">Porosité!#REF!</definedName>
    <definedName name="couleur_protection">Listes!$B$40:$B$46</definedName>
    <definedName name="lambda">Listes!#REF!</definedName>
    <definedName name="masque1">#REF!</definedName>
    <definedName name="masques">Listes!#REF!</definedName>
    <definedName name="Meteo">#REF!</definedName>
    <definedName name="mois_sel">#REF!</definedName>
    <definedName name="orientations">Listes!#REF!</definedName>
    <definedName name="protection">Listes!#REF!</definedName>
    <definedName name="R_air">Listes!#REF!</definedName>
    <definedName name="R_mur">Listes!$B$10:$B$16</definedName>
    <definedName name="surf_me_surf_fa">Listes!$C$25:$C$26</definedName>
    <definedName name="territoires">Listes!#REF!</definedName>
    <definedName name="type_vitrage">Listes!#REF!</definedName>
  </definedNames>
  <calcPr calcId="191029"/>
</workbook>
</file>

<file path=xl/calcChain.xml><?xml version="1.0" encoding="utf-8"?>
<calcChain xmlns="http://schemas.openxmlformats.org/spreadsheetml/2006/main">
  <c r="I16" i="2" l="1"/>
  <c r="I17" i="2"/>
  <c r="I19" i="2"/>
  <c r="I20" i="2"/>
  <c r="I15" i="2"/>
  <c r="E16" i="2"/>
  <c r="E17" i="2"/>
  <c r="E18" i="2"/>
  <c r="E15" i="2"/>
  <c r="E27" i="2"/>
  <c r="E23" i="2"/>
  <c r="D13" i="14" l="1"/>
  <c r="I18" i="2" s="1"/>
  <c r="C15" i="14" l="1"/>
  <c r="E20" i="2" s="1"/>
  <c r="H15" i="2" l="1"/>
  <c r="C14" i="14"/>
  <c r="G14" i="14"/>
  <c r="G13" i="14"/>
  <c r="E19" i="2" l="1"/>
  <c r="H19" i="2" s="1"/>
  <c r="G15" i="14"/>
  <c r="H20" i="2"/>
  <c r="H16" i="2"/>
  <c r="H17" i="2"/>
  <c r="H18" i="2"/>
  <c r="F7" i="2"/>
  <c r="E32" i="2" l="1"/>
</calcChain>
</file>

<file path=xl/sharedStrings.xml><?xml version="1.0" encoding="utf-8"?>
<sst xmlns="http://schemas.openxmlformats.org/spreadsheetml/2006/main" count="88" uniqueCount="65">
  <si>
    <t>Réglementation énergétique des bâtiments en Polynésie française (REBPf)</t>
  </si>
  <si>
    <t>Pour toute remarque sur l'outil, envoyer un mail à l'adresse suivante : secretariat@energie.gov.pf</t>
  </si>
  <si>
    <t>OUTIL VN - Porosité</t>
  </si>
  <si>
    <t>Thématique : ventilation naturelle</t>
  </si>
  <si>
    <t xml:space="preserve"> - L'outil VN - Porosité peut comporter une marge d'erreur. Il convient à tout utilisateur de vérifier la crédibilité des données calculées
- Les informations fournies et calculées sont données à titre indicatif. Nul ne pourra engager la responsabilité du service en charge des énergies en cas de préjudice lié à la manipulation de cet outil
- En cas de découverte d'erreur lors de la manipulation de l'outil, l'utilisateur tient informé dans les meilleurs délais le service en charge des énergies afin que celui-ci puisse mettre à jour l'outil </t>
  </si>
  <si>
    <t>Surface de plancher du local</t>
  </si>
  <si>
    <t xml:space="preserve"> Calcul de la porosité d'un local</t>
  </si>
  <si>
    <t>m²</t>
  </si>
  <si>
    <t>Type de local</t>
  </si>
  <si>
    <t>Chambre</t>
  </si>
  <si>
    <t>Séjour</t>
  </si>
  <si>
    <t>Salle de classe</t>
  </si>
  <si>
    <t>Réfectoire</t>
  </si>
  <si>
    <t>Description</t>
  </si>
  <si>
    <t>Etablissement d'enseignement</t>
  </si>
  <si>
    <t>Menuiseries</t>
  </si>
  <si>
    <t>Guillotine, à soufflet ou coulissante : 3 vantaux</t>
  </si>
  <si>
    <t>Guillotine ou coulissante : 2 vantaux</t>
  </si>
  <si>
    <t>Type d'ouvrant</t>
  </si>
  <si>
    <t>Menuiserie 1</t>
  </si>
  <si>
    <t>Menuiserie 2</t>
  </si>
  <si>
    <t>Menuiserie 3</t>
  </si>
  <si>
    <t>Menuiserie 4</t>
  </si>
  <si>
    <t>Menuiserie 5</t>
  </si>
  <si>
    <t>Menuiserie 6</t>
  </si>
  <si>
    <t>Accordéon (repliable) ou à jalousies</t>
  </si>
  <si>
    <t>Basculante, pivotante, battante, coulissante à galandage, à projection totale, porte</t>
  </si>
  <si>
    <r>
      <t>C</t>
    </r>
    <r>
      <rPr>
        <vertAlign val="subscript"/>
        <sz val="10"/>
        <rFont val="Raleway"/>
        <family val="2"/>
      </rPr>
      <t>ouv</t>
    </r>
  </si>
  <si>
    <t>Largeur (m)</t>
  </si>
  <si>
    <t>Hauteur (m)</t>
  </si>
  <si>
    <t>Autre - Baie munie de lames fixes</t>
  </si>
  <si>
    <t>Nombre de vantaux fixes</t>
  </si>
  <si>
    <t>Nombre de vantaux mobiles</t>
  </si>
  <si>
    <t>Couv</t>
  </si>
  <si>
    <t>Baie coulissante à multiples vantaux</t>
  </si>
  <si>
    <t>Autre - Baie coulissante à multiples vantaux identiques</t>
  </si>
  <si>
    <t>Logements collectifs seulement</t>
  </si>
  <si>
    <t xml:space="preserve">Surface totale d'ouverture libre </t>
  </si>
  <si>
    <t>Vantaux mobiles</t>
  </si>
  <si>
    <t>Nombre</t>
  </si>
  <si>
    <t>Vantaux fixes</t>
  </si>
  <si>
    <t>fixes</t>
  </si>
  <si>
    <t>mobiles</t>
  </si>
  <si>
    <t>RECHERCHE</t>
  </si>
  <si>
    <t>Surface d'ouverture libre</t>
  </si>
  <si>
    <t xml:space="preserve">Résultat : POROSITE = </t>
  </si>
  <si>
    <t>Nombre de lames</t>
  </si>
  <si>
    <r>
      <t>C</t>
    </r>
    <r>
      <rPr>
        <b/>
        <i/>
        <vertAlign val="subscript"/>
        <sz val="10"/>
        <rFont val="Raleway"/>
        <family val="2"/>
      </rPr>
      <t>ouv</t>
    </r>
  </si>
  <si>
    <t>Surface à saisir</t>
  </si>
  <si>
    <t>Surface à calculer</t>
  </si>
  <si>
    <t>Porosité</t>
  </si>
  <si>
    <t>Epaisseur des lames (mesurée à l'endroit où la lame est la plus épaisse) en m</t>
  </si>
  <si>
    <t>Hauteur totale de la baie (hors épaisseur du châssis) en m</t>
  </si>
  <si>
    <t xml:space="preserve"> </t>
  </si>
  <si>
    <t>Références</t>
  </si>
  <si>
    <t>Intitulé</t>
  </si>
  <si>
    <t>Date</t>
  </si>
  <si>
    <r>
      <t xml:space="preserve">Il s'agit des ouvertures libres </t>
    </r>
    <r>
      <rPr>
        <i/>
        <u/>
        <sz val="10"/>
        <rFont val="Raleway"/>
        <family val="2"/>
      </rPr>
      <t>donnant sur l'extérieur</t>
    </r>
    <r>
      <rPr>
        <i/>
        <sz val="10"/>
        <rFont val="Raleway"/>
        <family val="2"/>
      </rPr>
      <t xml:space="preserve"> de la pièce considérée </t>
    </r>
  </si>
  <si>
    <t>Commentaire</t>
  </si>
  <si>
    <t>Calcul de la porosité d'un local</t>
  </si>
  <si>
    <t xml:space="preserve">Réalisé par la                                                                                </t>
  </si>
  <si>
    <t>version 1.0 - janvier 2024</t>
  </si>
  <si>
    <t>Pour plus d'information sur la REBPf, consulter la page :</t>
  </si>
  <si>
    <t>https://www.service-public.pf/sde/la-reglementation-energetique-des-batiments-2/</t>
  </si>
  <si>
    <r>
      <rPr>
        <b/>
        <i/>
        <sz val="14"/>
        <color indexed="8"/>
        <rFont val="Raleway"/>
        <family val="2"/>
      </rPr>
      <t xml:space="preserve">Champ d'application : 
</t>
    </r>
    <r>
      <rPr>
        <i/>
        <sz val="14"/>
        <color indexed="8"/>
        <rFont val="Raleway"/>
        <family val="2"/>
      </rPr>
      <t xml:space="preserve">
</t>
    </r>
    <r>
      <rPr>
        <i/>
        <sz val="14"/>
        <rFont val="Raleway"/>
        <family val="2"/>
      </rPr>
      <t xml:space="preserve">Le présent outil peut être utilisé pour calculer la porosité d'un local concerné par le respect de ce critère
</t>
    </r>
    <r>
      <rPr>
        <i/>
        <sz val="8"/>
        <color rgb="FFEAF7C0"/>
        <rFont val="Raleway"/>
        <family val="2"/>
      </rPr>
      <t>,</t>
    </r>
    <r>
      <rPr>
        <i/>
        <sz val="14"/>
        <color indexed="8"/>
        <rFont val="Raleway"/>
        <family val="2"/>
      </rPr>
      <t xml:space="preserve">
</t>
    </r>
    <r>
      <rPr>
        <b/>
        <i/>
        <sz val="14"/>
        <color rgb="FF000000"/>
        <rFont val="Raleway"/>
        <family val="2"/>
      </rPr>
      <t xml:space="preserve">La fiche d'application n°6 intitulée "Ventilation naturelle" est destinée à guider les professionnels dans la compréhension du mode de calcul de la porosité et de ses paramètres
</t>
    </r>
    <r>
      <rPr>
        <i/>
        <sz val="14"/>
        <color rgb="FF000000"/>
        <rFont val="Raleway"/>
        <family val="2"/>
      </rPr>
      <t>Nota bene :  le calcul du coefficient d'ouverture d'une baie à multiples vantaux identiques ou à lames fixes ne peut se faire que pour une seule menuiserie du local considéré. Si un local comporte plusieurs menuiseries de l'un de ces types, alors il faut saisir le calcul complet en sélectionnant "surface à saisir"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</si>
</sst>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_-* #,##0.000\ _€_-;\-* #,##0.000\ _€_-;_-* &quot;-&quot;??\ _€_-;_-@_-"/>
  </numFmts>
  <fonts count="60" x14ac:knownFonts="1">
    <font>
      <sz val="10"/>
      <name val="Arial"/>
      <family val="2"/>
    </font>
    <font>
      <sz val="10"/>
      <name val="Arial"/>
      <family val="2"/>
    </font>
    <font>
      <sz val="10"/>
      <color indexed="63"/>
      <name val="Arial"/>
      <family val="2"/>
    </font>
    <font>
      <sz val="10"/>
      <color indexed="9"/>
      <name val="Arial"/>
      <family val="2"/>
    </font>
    <font>
      <sz val="10"/>
      <color indexed="10"/>
      <name val="Arial"/>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color indexed="17"/>
      <name val="Arial"/>
      <family val="2"/>
    </font>
    <font>
      <b/>
      <sz val="10"/>
      <color indexed="63"/>
      <name val="Arial"/>
      <family val="2"/>
    </font>
    <font>
      <i/>
      <sz val="10"/>
      <color indexed="23"/>
      <name val="Arial"/>
      <family val="2"/>
    </font>
    <font>
      <b/>
      <sz val="18"/>
      <color indexed="23"/>
      <name val="Cambria"/>
      <family val="2"/>
    </font>
    <font>
      <b/>
      <sz val="15"/>
      <color indexed="23"/>
      <name val="Arial"/>
      <family val="2"/>
    </font>
    <font>
      <b/>
      <sz val="13"/>
      <color indexed="23"/>
      <name val="Arial"/>
      <family val="2"/>
    </font>
    <font>
      <b/>
      <sz val="11"/>
      <color indexed="23"/>
      <name val="Arial"/>
      <family val="2"/>
    </font>
    <font>
      <b/>
      <sz val="10"/>
      <color indexed="9"/>
      <name val="Arial"/>
      <family val="2"/>
    </font>
    <font>
      <b/>
      <sz val="10"/>
      <name val="Arial"/>
      <family val="2"/>
    </font>
    <font>
      <i/>
      <sz val="10"/>
      <name val="Arial"/>
      <family val="2"/>
    </font>
    <font>
      <sz val="8"/>
      <name val="Arial"/>
      <family val="2"/>
    </font>
    <font>
      <sz val="10"/>
      <color theme="1"/>
      <name val="Arial"/>
      <family val="2"/>
    </font>
    <font>
      <b/>
      <sz val="10"/>
      <color rgb="FFFF0000"/>
      <name val="Arial"/>
      <family val="2"/>
    </font>
    <font>
      <sz val="10"/>
      <color rgb="FFFF0000"/>
      <name val="Arial"/>
      <family val="2"/>
    </font>
    <font>
      <sz val="10"/>
      <color theme="1"/>
      <name val="Raleway"/>
      <family val="2"/>
    </font>
    <font>
      <sz val="10"/>
      <name val="Raleway"/>
      <family val="2"/>
    </font>
    <font>
      <b/>
      <sz val="20"/>
      <color theme="1"/>
      <name val="Raleway"/>
      <family val="2"/>
    </font>
    <font>
      <b/>
      <sz val="10"/>
      <color theme="1"/>
      <name val="Raleway"/>
      <family val="2"/>
    </font>
    <font>
      <b/>
      <sz val="14"/>
      <color theme="1"/>
      <name val="Raleway"/>
      <family val="2"/>
    </font>
    <font>
      <sz val="14"/>
      <color theme="1"/>
      <name val="Raleway"/>
      <family val="2"/>
    </font>
    <font>
      <b/>
      <sz val="15"/>
      <color rgb="FFC00000"/>
      <name val="Raleway"/>
      <family val="2"/>
    </font>
    <font>
      <b/>
      <sz val="15"/>
      <color theme="1"/>
      <name val="Raleway"/>
      <family val="2"/>
    </font>
    <font>
      <i/>
      <sz val="10"/>
      <color theme="1"/>
      <name val="Raleway"/>
      <family val="2"/>
    </font>
    <font>
      <b/>
      <sz val="16"/>
      <color rgb="FF226D2D"/>
      <name val="Raleway"/>
      <family val="2"/>
    </font>
    <font>
      <b/>
      <sz val="18"/>
      <color theme="1"/>
      <name val="Raleway ExtraBold"/>
      <family val="2"/>
    </font>
    <font>
      <sz val="11"/>
      <color theme="1"/>
      <name val="Raleway"/>
      <family val="2"/>
    </font>
    <font>
      <i/>
      <sz val="14"/>
      <color indexed="8"/>
      <name val="Raleway"/>
      <family val="2"/>
    </font>
    <font>
      <b/>
      <i/>
      <sz val="14"/>
      <color indexed="8"/>
      <name val="Raleway"/>
      <family val="2"/>
    </font>
    <font>
      <i/>
      <sz val="14"/>
      <color theme="1"/>
      <name val="Raleway"/>
      <family val="2"/>
    </font>
    <font>
      <b/>
      <i/>
      <sz val="14"/>
      <color rgb="FF000000"/>
      <name val="Raleway"/>
      <family val="2"/>
    </font>
    <font>
      <sz val="14"/>
      <color rgb="FF226D2D"/>
      <name val="Raleway"/>
      <family val="2"/>
    </font>
    <font>
      <i/>
      <sz val="8"/>
      <color rgb="FFEAF7C0"/>
      <name val="Raleway"/>
      <family val="2"/>
    </font>
    <font>
      <b/>
      <sz val="15"/>
      <name val="Raleway"/>
      <family val="2"/>
    </font>
    <font>
      <b/>
      <sz val="22"/>
      <name val="Raleway"/>
      <family val="2"/>
    </font>
    <font>
      <b/>
      <sz val="20"/>
      <name val="Raleway"/>
      <family val="2"/>
    </font>
    <font>
      <b/>
      <sz val="14"/>
      <name val="Raleway"/>
      <family val="2"/>
    </font>
    <font>
      <b/>
      <sz val="10"/>
      <name val="Raleway"/>
      <family val="2"/>
    </font>
    <font>
      <i/>
      <sz val="10"/>
      <name val="Raleway"/>
      <family val="2"/>
    </font>
    <font>
      <i/>
      <sz val="14"/>
      <name val="Raleway"/>
      <family val="2"/>
    </font>
    <font>
      <vertAlign val="subscript"/>
      <sz val="10"/>
      <name val="Raleway"/>
      <family val="2"/>
    </font>
    <font>
      <b/>
      <sz val="10"/>
      <color theme="0" tint="-0.499984740745262"/>
      <name val="Arial"/>
      <family val="2"/>
    </font>
    <font>
      <sz val="10"/>
      <color theme="0" tint="-0.499984740745262"/>
      <name val="Arial"/>
      <family val="2"/>
    </font>
    <font>
      <i/>
      <sz val="10"/>
      <color theme="0" tint="-0.499984740745262"/>
      <name val="Arial"/>
      <family val="2"/>
    </font>
    <font>
      <b/>
      <i/>
      <sz val="10"/>
      <name val="Raleway"/>
      <family val="2"/>
    </font>
    <font>
      <b/>
      <i/>
      <vertAlign val="subscript"/>
      <sz val="10"/>
      <name val="Raleway"/>
      <family val="2"/>
    </font>
    <font>
      <i/>
      <u/>
      <sz val="10"/>
      <name val="Raleway"/>
      <family val="2"/>
    </font>
    <font>
      <i/>
      <sz val="14"/>
      <color rgb="FF000000"/>
      <name val="Raleway"/>
      <family val="2"/>
    </font>
    <font>
      <b/>
      <sz val="11"/>
      <color rgb="FF226D2D"/>
      <name val="Raleway"/>
      <family val="2"/>
    </font>
    <font>
      <u/>
      <sz val="10"/>
      <color theme="10"/>
      <name val="Arial"/>
      <family val="2"/>
    </font>
    <font>
      <u/>
      <sz val="12"/>
      <color rgb="FF226D2D"/>
      <name val="Arial"/>
      <family val="2"/>
    </font>
  </fonts>
  <fills count="28">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indexed="27"/>
        <bgColor indexed="41"/>
      </patternFill>
    </fill>
    <fill>
      <patternFill patternType="solid">
        <fgColor indexed="15"/>
        <bgColor indexed="35"/>
      </patternFill>
    </fill>
    <fill>
      <patternFill patternType="solid">
        <fgColor indexed="43"/>
        <bgColor indexed="26"/>
      </patternFill>
    </fill>
    <fill>
      <patternFill patternType="solid">
        <fgColor indexed="22"/>
        <bgColor indexed="31"/>
      </patternFill>
    </fill>
    <fill>
      <patternFill patternType="solid">
        <fgColor indexed="45"/>
        <bgColor indexed="29"/>
      </patternFill>
    </fill>
    <fill>
      <patternFill patternType="solid">
        <fgColor indexed="51"/>
        <bgColor indexed="13"/>
      </patternFill>
    </fill>
    <fill>
      <patternFill patternType="solid">
        <fgColor indexed="13"/>
        <bgColor indexed="34"/>
      </patternFill>
    </fill>
    <fill>
      <patternFill patternType="solid">
        <fgColor indexed="23"/>
        <bgColor indexed="55"/>
      </patternFill>
    </fill>
    <fill>
      <patternFill patternType="solid">
        <fgColor indexed="44"/>
        <bgColor indexed="31"/>
      </patternFill>
    </fill>
    <fill>
      <patternFill patternType="solid">
        <fgColor indexed="47"/>
        <bgColor indexed="22"/>
      </patternFill>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
      <patternFill patternType="solid">
        <fgColor rgb="FFEAF7C0"/>
        <bgColor indexed="41"/>
      </patternFill>
    </fill>
    <fill>
      <patternFill patternType="solid">
        <fgColor rgb="FFEAF7C0"/>
        <bgColor indexed="64"/>
      </patternFill>
    </fill>
    <fill>
      <patternFill patternType="solid">
        <fgColor rgb="FFEAF7C0"/>
        <bgColor indexed="22"/>
      </patternFill>
    </fill>
    <fill>
      <patternFill patternType="solid">
        <fgColor rgb="FFC4E28E"/>
        <bgColor indexed="41"/>
      </patternFill>
    </fill>
    <fill>
      <patternFill patternType="solid">
        <fgColor rgb="FFC4E28E"/>
        <bgColor indexed="22"/>
      </patternFill>
    </fill>
    <fill>
      <patternFill patternType="solid">
        <fgColor rgb="FFDCF9FF"/>
        <bgColor indexed="26"/>
      </patternFill>
    </fill>
    <fill>
      <patternFill patternType="solid">
        <fgColor rgb="FFC4E28E"/>
        <bgColor indexed="64"/>
      </patternFill>
    </fill>
    <fill>
      <patternFill patternType="solid">
        <fgColor theme="4" tint="0.79998168889431442"/>
        <bgColor indexed="64"/>
      </patternFill>
    </fill>
    <fill>
      <patternFill patternType="solid">
        <fgColor rgb="FFDCF9FF"/>
        <bgColor indexed="64"/>
      </patternFill>
    </fill>
    <fill>
      <patternFill patternType="solid">
        <fgColor rgb="FF95C349"/>
        <b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51"/>
      </bottom>
      <diagonal/>
    </border>
    <border>
      <left/>
      <right/>
      <top/>
      <bottom style="thick">
        <color indexed="43"/>
      </bottom>
      <diagonal/>
    </border>
    <border>
      <left/>
      <right/>
      <top/>
      <bottom style="medium">
        <color indexed="43"/>
      </bottom>
      <diagonal/>
    </border>
    <border>
      <left/>
      <right/>
      <top style="thin">
        <color indexed="51"/>
      </top>
      <bottom style="double">
        <color indexed="51"/>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bottom/>
      <diagonal/>
    </border>
    <border>
      <left/>
      <right style="thin">
        <color indexed="8"/>
      </right>
      <top style="thin">
        <color indexed="64"/>
      </top>
      <bottom/>
      <diagonal/>
    </border>
  </borders>
  <cellStyleXfs count="4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4" fillId="0" borderId="0" applyNumberFormat="0" applyFill="0" applyBorder="0" applyAlignment="0" applyProtection="0"/>
    <xf numFmtId="0" fontId="5" fillId="7" borderId="1" applyNumberFormat="0" applyAlignment="0" applyProtection="0"/>
    <xf numFmtId="0" fontId="6" fillId="0" borderId="2" applyNumberFormat="0" applyFill="0" applyAlignment="0" applyProtection="0"/>
    <xf numFmtId="0" fontId="7" fillId="13" borderId="1" applyNumberFormat="0" applyAlignment="0" applyProtection="0"/>
    <xf numFmtId="0" fontId="8" fillId="8" borderId="0" applyNumberFormat="0" applyBorder="0" applyAlignment="0" applyProtection="0"/>
    <xf numFmtId="0" fontId="9" fillId="6" borderId="0" applyNumberFormat="0" applyBorder="0" applyAlignment="0" applyProtection="0"/>
    <xf numFmtId="0" fontId="10" fillId="14" borderId="0" applyNumberFormat="0" applyBorder="0" applyAlignment="0" applyProtection="0"/>
    <xf numFmtId="0" fontId="11" fillId="7" borderId="3"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1" fillId="0" borderId="7" applyNumberFormat="0" applyFill="0" applyAlignment="0" applyProtection="0"/>
    <xf numFmtId="0" fontId="17" fillId="15" borderId="8" applyNumberFormat="0" applyAlignment="0" applyProtection="0"/>
    <xf numFmtId="9" fontId="1" fillId="0" borderId="0" applyFont="0" applyFill="0" applyBorder="0" applyAlignment="0" applyProtection="0"/>
    <xf numFmtId="43" fontId="1" fillId="0" borderId="0" applyFont="0" applyFill="0" applyBorder="0" applyAlignment="0" applyProtection="0"/>
    <xf numFmtId="0" fontId="58" fillId="0" borderId="0" applyNumberFormat="0" applyFill="0" applyBorder="0" applyAlignment="0" applyProtection="0"/>
  </cellStyleXfs>
  <cellXfs count="104">
    <xf numFmtId="0" fontId="0" fillId="0" borderId="0" xfId="0"/>
    <xf numFmtId="0" fontId="0" fillId="0" borderId="0" xfId="0" applyFill="1" applyProtection="1"/>
    <xf numFmtId="0" fontId="0" fillId="0" borderId="9" xfId="0" applyBorder="1"/>
    <xf numFmtId="0" fontId="0" fillId="0" borderId="0" xfId="0" applyFont="1" applyFill="1" applyProtection="1"/>
    <xf numFmtId="2" fontId="0" fillId="0" borderId="0" xfId="0" applyNumberFormat="1"/>
    <xf numFmtId="0" fontId="21" fillId="0" borderId="0" xfId="0" applyFont="1" applyFill="1" applyProtection="1"/>
    <xf numFmtId="0" fontId="21" fillId="0" borderId="0" xfId="0" applyFont="1" applyFill="1" applyAlignment="1" applyProtection="1">
      <alignment horizontal="center"/>
    </xf>
    <xf numFmtId="0" fontId="18" fillId="0" borderId="0" xfId="0" applyFont="1" applyAlignment="1">
      <alignment vertical="center"/>
    </xf>
    <xf numFmtId="0" fontId="18" fillId="0" borderId="9" xfId="0" applyFont="1" applyBorder="1"/>
    <xf numFmtId="2" fontId="0" fillId="0" borderId="9" xfId="0" applyNumberFormat="1" applyBorder="1"/>
    <xf numFmtId="2" fontId="0" fillId="0" borderId="0" xfId="0" applyNumberFormat="1" applyFill="1" applyProtection="1"/>
    <xf numFmtId="2" fontId="18" fillId="0" borderId="9" xfId="0" applyNumberFormat="1" applyFont="1" applyBorder="1"/>
    <xf numFmtId="2" fontId="19" fillId="0" borderId="0" xfId="0" applyNumberFormat="1" applyFont="1"/>
    <xf numFmtId="0" fontId="0" fillId="0" borderId="0" xfId="0" applyFill="1" applyBorder="1"/>
    <xf numFmtId="0" fontId="23" fillId="0" borderId="9" xfId="0" applyFont="1" applyBorder="1"/>
    <xf numFmtId="165" fontId="0" fillId="0" borderId="0" xfId="42" applyNumberFormat="1" applyFont="1" applyFill="1" applyAlignment="1" applyProtection="1">
      <alignment horizontal="left" indent="1"/>
    </xf>
    <xf numFmtId="0" fontId="24" fillId="18" borderId="0" xfId="0" applyFont="1" applyFill="1"/>
    <xf numFmtId="0" fontId="24" fillId="18" borderId="0" xfId="0" applyFont="1" applyFill="1" applyAlignment="1">
      <alignment horizontal="center"/>
    </xf>
    <xf numFmtId="0" fontId="25" fillId="19" borderId="0" xfId="0" applyFont="1" applyFill="1"/>
    <xf numFmtId="0" fontId="26" fillId="18" borderId="0" xfId="0" applyFont="1" applyFill="1"/>
    <xf numFmtId="0" fontId="28" fillId="20" borderId="0" xfId="0" applyFont="1" applyFill="1" applyBorder="1"/>
    <xf numFmtId="0" fontId="29" fillId="20" borderId="0" xfId="0" applyFont="1" applyFill="1" applyBorder="1"/>
    <xf numFmtId="0" fontId="24" fillId="20" borderId="0" xfId="0" applyFont="1" applyFill="1" applyBorder="1"/>
    <xf numFmtId="0" fontId="31" fillId="18" borderId="0" xfId="0" applyFont="1" applyFill="1" applyBorder="1" applyAlignment="1">
      <alignment horizontal="center" vertical="center"/>
    </xf>
    <xf numFmtId="0" fontId="32" fillId="18" borderId="0" xfId="0" applyFont="1" applyFill="1"/>
    <xf numFmtId="0" fontId="27" fillId="18" borderId="0" xfId="0" applyFont="1" applyFill="1" applyAlignment="1">
      <alignment horizontal="right"/>
    </xf>
    <xf numFmtId="0" fontId="33" fillId="18" borderId="0" xfId="0" applyFont="1" applyFill="1" applyAlignment="1">
      <alignment horizontal="center"/>
    </xf>
    <xf numFmtId="0" fontId="34" fillId="18" borderId="0" xfId="0" applyFont="1" applyFill="1" applyAlignment="1">
      <alignment horizontal="center"/>
    </xf>
    <xf numFmtId="0" fontId="35" fillId="18" borderId="0" xfId="0" applyFont="1" applyFill="1"/>
    <xf numFmtId="0" fontId="30" fillId="18" borderId="0" xfId="0" applyFont="1" applyFill="1" applyBorder="1" applyAlignment="1">
      <alignment vertical="center" wrapText="1"/>
    </xf>
    <xf numFmtId="0" fontId="43" fillId="21" borderId="0" xfId="0" applyFont="1" applyFill="1" applyProtection="1"/>
    <xf numFmtId="0" fontId="44" fillId="21" borderId="0" xfId="0" applyFont="1" applyFill="1" applyProtection="1"/>
    <xf numFmtId="0" fontId="47" fillId="19" borderId="0" xfId="0" applyFont="1" applyFill="1" applyProtection="1"/>
    <xf numFmtId="0" fontId="46" fillId="24" borderId="9" xfId="0" applyFont="1" applyFill="1" applyBorder="1" applyAlignment="1" applyProtection="1">
      <alignment horizontal="right"/>
    </xf>
    <xf numFmtId="0" fontId="45" fillId="23" borderId="12" xfId="0" applyFont="1" applyFill="1" applyBorder="1" applyAlignment="1" applyProtection="1">
      <alignment horizontal="right"/>
    </xf>
    <xf numFmtId="0" fontId="25" fillId="24" borderId="0" xfId="0" applyFont="1" applyFill="1" applyProtection="1"/>
    <xf numFmtId="0" fontId="45" fillId="22" borderId="0" xfId="0" applyFont="1" applyFill="1" applyBorder="1" applyAlignment="1" applyProtection="1">
      <alignment horizontal="center"/>
    </xf>
    <xf numFmtId="0" fontId="24" fillId="24" borderId="0" xfId="0" applyFont="1" applyFill="1" applyProtection="1"/>
    <xf numFmtId="0" fontId="25" fillId="19" borderId="0" xfId="0" applyFont="1" applyFill="1" applyProtection="1"/>
    <xf numFmtId="0" fontId="24" fillId="19" borderId="0" xfId="0" applyFont="1" applyFill="1" applyProtection="1"/>
    <xf numFmtId="164" fontId="45" fillId="23" borderId="12" xfId="41" applyNumberFormat="1" applyFont="1" applyFill="1" applyBorder="1" applyAlignment="1" applyProtection="1">
      <alignment horizontal="left"/>
    </xf>
    <xf numFmtId="2" fontId="45" fillId="23" borderId="12" xfId="0" applyNumberFormat="1" applyFont="1" applyFill="1" applyBorder="1" applyAlignment="1" applyProtection="1">
      <alignment horizontal="left"/>
    </xf>
    <xf numFmtId="0" fontId="0" fillId="0" borderId="9" xfId="0" applyBorder="1" applyAlignment="1">
      <alignment wrapText="1"/>
    </xf>
    <xf numFmtId="0" fontId="46" fillId="24" borderId="17" xfId="0" applyFont="1" applyFill="1" applyBorder="1" applyAlignment="1" applyProtection="1">
      <alignment horizontal="center"/>
    </xf>
    <xf numFmtId="0" fontId="18" fillId="0" borderId="0" xfId="0" applyFont="1" applyBorder="1"/>
    <xf numFmtId="0" fontId="0" fillId="0" borderId="0" xfId="0" applyBorder="1"/>
    <xf numFmtId="0" fontId="23" fillId="0" borderId="0" xfId="0" applyFont="1" applyBorder="1"/>
    <xf numFmtId="2" fontId="0" fillId="0" borderId="0" xfId="0" applyNumberFormat="1" applyBorder="1"/>
    <xf numFmtId="0" fontId="22" fillId="0" borderId="0" xfId="0" applyFont="1" applyFill="1" applyBorder="1" applyAlignment="1">
      <alignment horizontal="center"/>
    </xf>
    <xf numFmtId="0" fontId="51" fillId="0" borderId="0" xfId="0" applyFont="1"/>
    <xf numFmtId="0" fontId="50" fillId="0" borderId="0" xfId="0" applyFont="1"/>
    <xf numFmtId="2" fontId="52" fillId="0" borderId="0" xfId="0" applyNumberFormat="1" applyFont="1"/>
    <xf numFmtId="2" fontId="51" fillId="0" borderId="0" xfId="0" applyNumberFormat="1" applyFont="1"/>
    <xf numFmtId="0" fontId="53" fillId="24" borderId="9" xfId="0" applyFont="1" applyFill="1" applyBorder="1" applyAlignment="1" applyProtection="1">
      <alignment horizontal="center"/>
    </xf>
    <xf numFmtId="0" fontId="47" fillId="19" borderId="9" xfId="0" applyFont="1" applyFill="1" applyBorder="1" applyAlignment="1" applyProtection="1">
      <alignment horizontal="left"/>
    </xf>
    <xf numFmtId="2" fontId="25" fillId="19" borderId="9" xfId="0" applyNumberFormat="1" applyFont="1" applyFill="1" applyBorder="1" applyProtection="1"/>
    <xf numFmtId="0" fontId="0" fillId="0" borderId="9" xfId="0" applyFont="1" applyBorder="1"/>
    <xf numFmtId="0" fontId="47" fillId="19" borderId="0" xfId="0" applyFont="1" applyFill="1" applyBorder="1" applyAlignment="1" applyProtection="1">
      <alignment horizontal="left"/>
    </xf>
    <xf numFmtId="2" fontId="47" fillId="19" borderId="0" xfId="0" applyNumberFormat="1" applyFont="1" applyFill="1" applyBorder="1" applyAlignment="1" applyProtection="1">
      <alignment horizontal="center" vertical="center"/>
    </xf>
    <xf numFmtId="0" fontId="46" fillId="26" borderId="9" xfId="0" applyFont="1" applyFill="1" applyBorder="1" applyAlignment="1" applyProtection="1">
      <alignment horizontal="center"/>
    </xf>
    <xf numFmtId="0" fontId="46" fillId="24" borderId="19" xfId="0" applyFont="1" applyFill="1" applyBorder="1" applyAlignment="1" applyProtection="1">
      <alignment horizontal="center"/>
    </xf>
    <xf numFmtId="0" fontId="38" fillId="18" borderId="0" xfId="0" applyFont="1" applyFill="1" applyBorder="1" applyAlignment="1">
      <alignment horizontal="left" vertical="top" wrapText="1"/>
    </xf>
    <xf numFmtId="0" fontId="47" fillId="17" borderId="9" xfId="0" applyFont="1" applyFill="1" applyBorder="1" applyProtection="1">
      <protection locked="0"/>
    </xf>
    <xf numFmtId="0" fontId="25" fillId="17" borderId="9" xfId="0" applyFont="1" applyFill="1" applyBorder="1" applyProtection="1">
      <protection locked="0"/>
    </xf>
    <xf numFmtId="0" fontId="18" fillId="0" borderId="9" xfId="0" applyFont="1" applyBorder="1" applyAlignment="1">
      <alignment horizontal="center"/>
    </xf>
    <xf numFmtId="0" fontId="0" fillId="0" borderId="9" xfId="0" applyBorder="1" applyAlignment="1">
      <alignment horizontal="center"/>
    </xf>
    <xf numFmtId="0" fontId="0" fillId="25" borderId="9" xfId="0" applyFill="1" applyBorder="1" applyAlignment="1">
      <alignment horizontal="center"/>
    </xf>
    <xf numFmtId="2" fontId="0" fillId="0" borderId="9" xfId="0" applyNumberFormat="1" applyBorder="1" applyAlignment="1">
      <alignment horizontal="center"/>
    </xf>
    <xf numFmtId="0" fontId="47" fillId="19" borderId="9" xfId="0" applyFont="1" applyFill="1" applyBorder="1" applyAlignment="1" applyProtection="1">
      <alignment horizontal="center"/>
    </xf>
    <xf numFmtId="2" fontId="0" fillId="0" borderId="9" xfId="0" quotePrefix="1" applyNumberFormat="1" applyBorder="1"/>
    <xf numFmtId="0" fontId="45" fillId="27" borderId="12" xfId="0" applyFont="1" applyFill="1" applyBorder="1" applyAlignment="1" applyProtection="1">
      <alignment horizontal="right"/>
    </xf>
    <xf numFmtId="164" fontId="45" fillId="27" borderId="12" xfId="41" applyNumberFormat="1" applyFont="1" applyFill="1" applyBorder="1" applyAlignment="1" applyProtection="1">
      <alignment horizontal="left"/>
    </xf>
    <xf numFmtId="2" fontId="45" fillId="27" borderId="12" xfId="0" applyNumberFormat="1" applyFont="1" applyFill="1" applyBorder="1" applyAlignment="1" applyProtection="1">
      <alignment horizontal="left"/>
    </xf>
    <xf numFmtId="0" fontId="22" fillId="16" borderId="9" xfId="0" applyFont="1" applyFill="1" applyBorder="1" applyAlignment="1">
      <alignment horizontal="center"/>
    </xf>
    <xf numFmtId="0" fontId="34" fillId="18" borderId="0" xfId="0" applyFont="1" applyFill="1" applyAlignment="1">
      <alignment horizontal="center"/>
    </xf>
    <xf numFmtId="0" fontId="40" fillId="18" borderId="0" xfId="0" applyFont="1" applyFill="1" applyBorder="1" applyAlignment="1">
      <alignment horizontal="left" vertical="center" wrapText="1"/>
    </xf>
    <xf numFmtId="0" fontId="42" fillId="21" borderId="15" xfId="0" applyFont="1" applyFill="1" applyBorder="1" applyAlignment="1">
      <alignment horizontal="center" vertical="center" wrapText="1"/>
    </xf>
    <xf numFmtId="0" fontId="42" fillId="21" borderId="12" xfId="0" applyFont="1" applyFill="1" applyBorder="1" applyAlignment="1">
      <alignment horizontal="center" vertical="center" wrapText="1"/>
    </xf>
    <xf numFmtId="0" fontId="42" fillId="21" borderId="13" xfId="0" applyFont="1" applyFill="1" applyBorder="1" applyAlignment="1">
      <alignment horizontal="center" vertical="center" wrapText="1"/>
    </xf>
    <xf numFmtId="0" fontId="36" fillId="18" borderId="0" xfId="0" applyFont="1" applyFill="1" applyBorder="1" applyAlignment="1">
      <alignment horizontal="left" vertical="top" wrapText="1"/>
    </xf>
    <xf numFmtId="0" fontId="38" fillId="18" borderId="0" xfId="0" applyFont="1" applyFill="1" applyBorder="1" applyAlignment="1">
      <alignment horizontal="left" vertical="top" wrapText="1"/>
    </xf>
    <xf numFmtId="2" fontId="24" fillId="17" borderId="9" xfId="0" applyNumberFormat="1" applyFont="1" applyFill="1" applyBorder="1" applyAlignment="1" applyProtection="1">
      <alignment horizontal="center"/>
      <protection locked="0"/>
    </xf>
    <xf numFmtId="0" fontId="46" fillId="26" borderId="9" xfId="0" applyFont="1" applyFill="1" applyBorder="1" applyAlignment="1" applyProtection="1">
      <alignment horizontal="center"/>
    </xf>
    <xf numFmtId="14" fontId="25" fillId="17" borderId="9" xfId="0" applyNumberFormat="1" applyFont="1" applyFill="1" applyBorder="1" applyAlignment="1" applyProtection="1">
      <alignment horizontal="center"/>
      <protection locked="0"/>
    </xf>
    <xf numFmtId="0" fontId="53" fillId="24" borderId="15" xfId="0" applyFont="1" applyFill="1" applyBorder="1" applyAlignment="1" applyProtection="1">
      <alignment horizontal="center"/>
    </xf>
    <xf numFmtId="0" fontId="53" fillId="24" borderId="13" xfId="0" applyFont="1" applyFill="1" applyBorder="1" applyAlignment="1" applyProtection="1">
      <alignment horizontal="center"/>
    </xf>
    <xf numFmtId="0" fontId="25" fillId="17" borderId="15" xfId="0" applyFont="1" applyFill="1" applyBorder="1" applyAlignment="1" applyProtection="1">
      <alignment horizontal="center"/>
      <protection locked="0"/>
    </xf>
    <xf numFmtId="0" fontId="25" fillId="17" borderId="13" xfId="0" applyFont="1" applyFill="1" applyBorder="1" applyAlignment="1" applyProtection="1">
      <alignment horizontal="center"/>
      <protection locked="0"/>
    </xf>
    <xf numFmtId="2" fontId="47" fillId="19" borderId="14" xfId="0" applyNumberFormat="1" applyFont="1" applyFill="1" applyBorder="1" applyAlignment="1" applyProtection="1">
      <alignment horizontal="center" vertical="center"/>
    </xf>
    <xf numFmtId="2" fontId="47" fillId="19" borderId="16" xfId="0" applyNumberFormat="1" applyFont="1" applyFill="1" applyBorder="1" applyAlignment="1" applyProtection="1">
      <alignment horizontal="center" vertical="center"/>
    </xf>
    <xf numFmtId="2" fontId="47" fillId="19" borderId="18" xfId="0" applyNumberFormat="1" applyFont="1" applyFill="1" applyBorder="1" applyAlignment="1" applyProtection="1">
      <alignment horizontal="center" vertical="center"/>
    </xf>
    <xf numFmtId="2" fontId="25" fillId="0" borderId="15" xfId="0" applyNumberFormat="1" applyFont="1" applyFill="1" applyBorder="1" applyAlignment="1" applyProtection="1">
      <alignment horizontal="left"/>
      <protection locked="0"/>
    </xf>
    <xf numFmtId="2" fontId="25" fillId="0" borderId="13" xfId="0" applyNumberFormat="1" applyFont="1" applyFill="1" applyBorder="1" applyAlignment="1" applyProtection="1">
      <alignment horizontal="left"/>
      <protection locked="0"/>
    </xf>
    <xf numFmtId="2" fontId="25" fillId="0" borderId="9" xfId="0" applyNumberFormat="1" applyFont="1" applyFill="1" applyBorder="1" applyAlignment="1" applyProtection="1">
      <alignment horizontal="center"/>
      <protection locked="0"/>
    </xf>
    <xf numFmtId="0" fontId="46" fillId="24" borderId="9" xfId="0" applyFont="1" applyFill="1" applyBorder="1" applyAlignment="1" applyProtection="1">
      <alignment horizontal="center"/>
    </xf>
    <xf numFmtId="0" fontId="22" fillId="16" borderId="9" xfId="0" applyFont="1" applyFill="1" applyBorder="1" applyAlignment="1">
      <alignment horizontal="center"/>
    </xf>
    <xf numFmtId="0" fontId="50" fillId="16" borderId="10" xfId="0" applyFont="1" applyFill="1" applyBorder="1" applyAlignment="1">
      <alignment horizontal="center"/>
    </xf>
    <xf numFmtId="0" fontId="50" fillId="16" borderId="11" xfId="0" applyFont="1" applyFill="1" applyBorder="1" applyAlignment="1">
      <alignment horizontal="center"/>
    </xf>
    <xf numFmtId="0" fontId="51" fillId="0" borderId="0" xfId="0" applyFont="1" applyAlignment="1">
      <alignment horizontal="center"/>
    </xf>
    <xf numFmtId="0" fontId="22" fillId="16" borderId="15" xfId="0" applyFont="1" applyFill="1" applyBorder="1" applyAlignment="1">
      <alignment horizontal="center"/>
    </xf>
    <xf numFmtId="0" fontId="22" fillId="16" borderId="12" xfId="0" applyFont="1" applyFill="1" applyBorder="1" applyAlignment="1">
      <alignment horizontal="center"/>
    </xf>
    <xf numFmtId="0" fontId="57" fillId="18" borderId="0" xfId="0" applyFont="1" applyFill="1" applyAlignment="1">
      <alignment horizontal="right"/>
    </xf>
    <xf numFmtId="0" fontId="38" fillId="18" borderId="0" xfId="0" applyFont="1" applyFill="1" applyBorder="1" applyAlignment="1">
      <alignment vertical="top"/>
    </xf>
    <xf numFmtId="0" fontId="59" fillId="18" borderId="0" xfId="43" applyFont="1" applyFill="1" applyBorder="1" applyAlignment="1">
      <alignment horizontal="right" vertical="top"/>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43" builtinId="8"/>
    <cellStyle name="Milliers" xfId="42" builtinId="3"/>
    <cellStyle name="Neutre" xfId="30" builtinId="28" customBuiltin="1"/>
    <cellStyle name="Normal" xfId="0" builtinId="0"/>
    <cellStyle name="Pourcentage" xfId="41" builtinId="5"/>
    <cellStyle name="Satisfaisant" xfId="31" builtinId="26" customBuiltin="1"/>
    <cellStyle name="Sortie" xfId="32" builtinId="21" customBuiltin="1"/>
    <cellStyle name="Texte explicatif" xfId="33" builtinId="53" customBuiltin="1"/>
    <cellStyle name="Titre 1" xfId="34" xr:uid="{00000000-0005-0000-0000-000023000000}"/>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10">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ont>
        <color rgb="FFEAF7C0"/>
      </font>
      <fill>
        <patternFill>
          <bgColor rgb="FFEAF7C0"/>
        </patternFill>
      </fill>
      <border>
        <left/>
        <right/>
        <top/>
        <bottom/>
        <vertical/>
        <horizontal/>
      </border>
    </dxf>
    <dxf>
      <font>
        <color rgb="FFEAF7C0"/>
      </font>
      <fill>
        <patternFill>
          <bgColor rgb="FFEAF7C0"/>
        </patternFill>
      </fill>
      <border>
        <left/>
        <right/>
        <top/>
        <bottom/>
        <vertical/>
        <horizontal/>
      </border>
    </dxf>
    <dxf>
      <font>
        <color rgb="FFEAF7C0"/>
      </font>
      <fill>
        <patternFill>
          <bgColor rgb="FFEAF7C0"/>
        </patternFill>
      </fill>
      <border>
        <left/>
        <right/>
        <top/>
        <bottom/>
        <vertical/>
        <horizontal/>
      </border>
    </dxf>
    <dxf>
      <font>
        <color rgb="FFEAF7C0"/>
      </font>
      <fill>
        <patternFill>
          <bgColor rgb="FFEAF7C0"/>
        </patternFill>
      </fill>
      <border>
        <left/>
        <right/>
        <top/>
        <bottom/>
      </border>
    </dxf>
    <dxf>
      <fill>
        <patternFill>
          <bgColor rgb="FFDA9694"/>
        </patternFill>
      </fill>
    </dxf>
    <dxf>
      <fill>
        <patternFill>
          <bgColor rgb="FFDA9694"/>
        </patternFill>
      </fill>
    </dxf>
  </dxfs>
  <tableStyles count="0" defaultTableStyle="TableStyleMedium2" defaultPivotStyle="PivotStyleLight16"/>
  <colors>
    <mruColors>
      <color rgb="FF226D2D"/>
      <color rgb="FFDCF9FF"/>
      <color rgb="FF95C349"/>
      <color rgb="FFDA9694"/>
      <color rgb="FFFF9999"/>
      <color rgb="FFFFCCCC"/>
      <color rgb="FFEAF7C0"/>
      <color rgb="FFC4E28E"/>
      <color rgb="FFFFFFFF"/>
      <color rgb="FF4EA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3024415</xdr:colOff>
      <xdr:row>3</xdr:row>
      <xdr:rowOff>24492</xdr:rowOff>
    </xdr:from>
    <xdr:to>
      <xdr:col>2</xdr:col>
      <xdr:colOff>4700815</xdr:colOff>
      <xdr:row>10</xdr:row>
      <xdr:rowOff>49892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5255986" y="650421"/>
          <a:ext cx="1676400" cy="1658257"/>
        </a:xfrm>
        <a:prstGeom prst="rect">
          <a:avLst/>
        </a:prstGeom>
      </xdr:spPr>
    </xdr:pic>
    <xdr:clientData/>
  </xdr:twoCellAnchor>
  <xdr:twoCellAnchor editAs="oneCell">
    <xdr:from>
      <xdr:col>7</xdr:col>
      <xdr:colOff>0</xdr:colOff>
      <xdr:row>30</xdr:row>
      <xdr:rowOff>0</xdr:rowOff>
    </xdr:from>
    <xdr:to>
      <xdr:col>12</xdr:col>
      <xdr:colOff>0</xdr:colOff>
      <xdr:row>32</xdr:row>
      <xdr:rowOff>144237</xdr:rowOff>
    </xdr:to>
    <xdr:sp macro="" textlink="">
      <xdr:nvSpPr>
        <xdr:cNvPr id="1027" name="AutoShape 3" descr="Service des énergies Logo">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2163425" y="8648700"/>
          <a:ext cx="3810000" cy="742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43</xdr:row>
      <xdr:rowOff>0</xdr:rowOff>
    </xdr:from>
    <xdr:to>
      <xdr:col>4</xdr:col>
      <xdr:colOff>304800</xdr:colOff>
      <xdr:row>44</xdr:row>
      <xdr:rowOff>142876</xdr:rowOff>
    </xdr:to>
    <xdr:sp macro="" textlink="">
      <xdr:nvSpPr>
        <xdr:cNvPr id="1028" name="imi" descr="Cerema | Territoire engagé">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9591675" y="1097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1102178</xdr:colOff>
      <xdr:row>30</xdr:row>
      <xdr:rowOff>163287</xdr:rowOff>
    </xdr:from>
    <xdr:to>
      <xdr:col>2</xdr:col>
      <xdr:colOff>2183026</xdr:colOff>
      <xdr:row>35</xdr:row>
      <xdr:rowOff>132484</xdr:rowOff>
    </xdr:to>
    <xdr:pic>
      <xdr:nvPicPr>
        <xdr:cNvPr id="8" name="Image 7">
          <a:extLst>
            <a:ext uri="{FF2B5EF4-FFF2-40B4-BE49-F238E27FC236}">
              <a16:creationId xmlns:a16="http://schemas.microsoft.com/office/drawing/2014/main" id="{EE30550A-C60E-44B3-8D24-9677EF4D2B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9928" y="9307287"/>
          <a:ext cx="2264669" cy="12618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ervice-public.pf/sde/la-reglementation-energetique-des-batiments-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37"/>
  <sheetViews>
    <sheetView showGridLines="0" showRowColHeaders="0" tabSelected="1" zoomScale="70" zoomScaleNormal="70" workbookViewId="0">
      <selection activeCell="B28" sqref="B28:D30"/>
    </sheetView>
  </sheetViews>
  <sheetFormatPr baseColWidth="10" defaultRowHeight="12.75" x14ac:dyDescent="0.2"/>
  <cols>
    <col min="1" max="1" width="15.7109375" customWidth="1"/>
    <col min="2" max="2" width="17.7109375" customWidth="1"/>
    <col min="3" max="3" width="115.5703125" customWidth="1"/>
    <col min="4" max="4" width="17.7109375" customWidth="1"/>
    <col min="5" max="5" width="15.7109375" customWidth="1"/>
  </cols>
  <sheetData>
    <row r="1" spans="1:5" x14ac:dyDescent="0.2">
      <c r="A1" s="16"/>
      <c r="B1" s="16"/>
      <c r="C1" s="17"/>
      <c r="D1" s="16"/>
      <c r="E1" s="16"/>
    </row>
    <row r="2" spans="1:5" ht="23.25" x14ac:dyDescent="0.35">
      <c r="A2" s="16"/>
      <c r="B2" s="74" t="s">
        <v>0</v>
      </c>
      <c r="C2" s="74"/>
      <c r="D2" s="74"/>
      <c r="E2" s="16"/>
    </row>
    <row r="3" spans="1:5" x14ac:dyDescent="0.2">
      <c r="A3" s="16"/>
      <c r="B3" s="16"/>
      <c r="C3" s="17"/>
      <c r="D3" s="16"/>
      <c r="E3" s="16"/>
    </row>
    <row r="4" spans="1:5" x14ac:dyDescent="0.2">
      <c r="A4" s="16"/>
      <c r="B4" s="16"/>
      <c r="C4" s="16"/>
      <c r="D4" s="16"/>
      <c r="E4" s="16"/>
    </row>
    <row r="5" spans="1:5" x14ac:dyDescent="0.2">
      <c r="A5" s="16"/>
      <c r="B5" s="18"/>
      <c r="C5" s="18"/>
      <c r="D5" s="18"/>
      <c r="E5" s="18"/>
    </row>
    <row r="6" spans="1:5" ht="25.5" x14ac:dyDescent="0.35">
      <c r="A6" s="19"/>
      <c r="B6" s="18"/>
      <c r="C6" s="18"/>
      <c r="D6" s="18"/>
      <c r="E6" s="18"/>
    </row>
    <row r="7" spans="1:5" ht="25.5" x14ac:dyDescent="0.35">
      <c r="A7" s="19"/>
      <c r="B7" s="18"/>
      <c r="C7" s="18"/>
      <c r="D7" s="18"/>
      <c r="E7" s="18"/>
    </row>
    <row r="8" spans="1:5" ht="25.5" x14ac:dyDescent="0.35">
      <c r="A8" s="19"/>
      <c r="B8" s="18"/>
      <c r="C8" s="18"/>
      <c r="D8" s="18"/>
      <c r="E8" s="18"/>
    </row>
    <row r="9" spans="1:5" x14ac:dyDescent="0.2">
      <c r="A9" s="16"/>
      <c r="B9" s="18"/>
      <c r="C9" s="18"/>
      <c r="D9" s="18"/>
      <c r="E9" s="18"/>
    </row>
    <row r="10" spans="1:5" x14ac:dyDescent="0.2">
      <c r="A10" s="16"/>
      <c r="B10" s="18"/>
      <c r="C10" s="18"/>
      <c r="D10" s="18"/>
      <c r="E10" s="18"/>
    </row>
    <row r="11" spans="1:5" x14ac:dyDescent="0.2">
      <c r="A11" s="16"/>
      <c r="B11" s="16"/>
      <c r="C11" s="16"/>
      <c r="D11" s="16"/>
      <c r="E11" s="16"/>
    </row>
    <row r="12" spans="1:5" ht="23.25" x14ac:dyDescent="0.35">
      <c r="A12" s="16"/>
      <c r="B12" s="16"/>
      <c r="C12" s="27" t="s">
        <v>2</v>
      </c>
      <c r="D12" s="16"/>
      <c r="E12" s="16"/>
    </row>
    <row r="13" spans="1:5" ht="25.5" x14ac:dyDescent="0.35">
      <c r="A13" s="16"/>
      <c r="B13" s="19"/>
      <c r="C13" s="19"/>
      <c r="D13" s="16"/>
      <c r="E13" s="16"/>
    </row>
    <row r="14" spans="1:5" ht="19.5" customHeight="1" x14ac:dyDescent="0.35">
      <c r="A14" s="16"/>
      <c r="B14" s="19"/>
      <c r="C14" s="26" t="s">
        <v>59</v>
      </c>
      <c r="D14" s="16"/>
      <c r="E14" s="16"/>
    </row>
    <row r="15" spans="1:5" ht="19.5" customHeight="1" x14ac:dyDescent="0.35">
      <c r="A15" s="16"/>
      <c r="B15" s="19"/>
      <c r="C15" s="26" t="s">
        <v>3</v>
      </c>
      <c r="D15" s="16"/>
      <c r="E15" s="16"/>
    </row>
    <row r="16" spans="1:5" ht="19.5" customHeight="1" x14ac:dyDescent="0.35">
      <c r="A16" s="16"/>
      <c r="B16" s="16"/>
      <c r="C16" s="19"/>
      <c r="D16" s="16"/>
      <c r="E16" s="16"/>
    </row>
    <row r="17" spans="1:5" ht="31.5" customHeight="1" x14ac:dyDescent="0.25">
      <c r="A17" s="16"/>
      <c r="B17" s="20"/>
      <c r="C17" s="21"/>
      <c r="D17" s="22"/>
      <c r="E17" s="16"/>
    </row>
    <row r="18" spans="1:5" ht="35.25" customHeight="1" x14ac:dyDescent="0.2">
      <c r="A18" s="16"/>
      <c r="B18" s="79" t="s">
        <v>64</v>
      </c>
      <c r="C18" s="80"/>
      <c r="D18" s="80"/>
      <c r="E18" s="16"/>
    </row>
    <row r="19" spans="1:5" ht="35.25" customHeight="1" x14ac:dyDescent="0.2">
      <c r="A19" s="16"/>
      <c r="B19" s="80"/>
      <c r="C19" s="80"/>
      <c r="D19" s="80"/>
      <c r="E19" s="16"/>
    </row>
    <row r="20" spans="1:5" ht="35.25" customHeight="1" x14ac:dyDescent="0.2">
      <c r="A20" s="16"/>
      <c r="B20" s="80"/>
      <c r="C20" s="80"/>
      <c r="D20" s="80"/>
      <c r="E20" s="16"/>
    </row>
    <row r="21" spans="1:5" ht="35.25" customHeight="1" x14ac:dyDescent="0.2">
      <c r="A21" s="16"/>
      <c r="B21" s="80"/>
      <c r="C21" s="80"/>
      <c r="D21" s="80"/>
      <c r="E21" s="16"/>
    </row>
    <row r="22" spans="1:5" ht="41.25" customHeight="1" x14ac:dyDescent="0.2">
      <c r="A22" s="16"/>
      <c r="B22" s="80"/>
      <c r="C22" s="80"/>
      <c r="D22" s="80"/>
      <c r="E22" s="16"/>
    </row>
    <row r="23" spans="1:5" ht="18" customHeight="1" x14ac:dyDescent="0.2">
      <c r="A23" s="16"/>
      <c r="B23" s="61"/>
      <c r="C23" s="61"/>
      <c r="D23" s="61"/>
      <c r="E23" s="16"/>
    </row>
    <row r="24" spans="1:5" ht="18" customHeight="1" x14ac:dyDescent="0.2">
      <c r="A24" s="16"/>
      <c r="B24" s="102" t="s">
        <v>62</v>
      </c>
      <c r="C24" s="102"/>
      <c r="D24" s="103" t="s">
        <v>63</v>
      </c>
      <c r="E24" s="16"/>
    </row>
    <row r="25" spans="1:5" ht="20.25" customHeight="1" x14ac:dyDescent="0.2">
      <c r="A25" s="16"/>
      <c r="B25" s="29"/>
      <c r="C25" s="29"/>
      <c r="D25" s="29"/>
      <c r="E25" s="16"/>
    </row>
    <row r="26" spans="1:5" ht="45.75" customHeight="1" x14ac:dyDescent="0.2">
      <c r="A26" s="16"/>
      <c r="B26" s="76" t="s">
        <v>1</v>
      </c>
      <c r="C26" s="77"/>
      <c r="D26" s="78"/>
      <c r="E26" s="16"/>
    </row>
    <row r="27" spans="1:5" ht="19.5" customHeight="1" x14ac:dyDescent="0.2">
      <c r="A27" s="16"/>
      <c r="B27" s="29"/>
      <c r="C27" s="29"/>
      <c r="D27" s="29"/>
      <c r="E27" s="16"/>
    </row>
    <row r="28" spans="1:5" ht="42.75" customHeight="1" x14ac:dyDescent="0.2">
      <c r="A28" s="16"/>
      <c r="B28" s="75" t="s">
        <v>4</v>
      </c>
      <c r="C28" s="75"/>
      <c r="D28" s="75"/>
      <c r="E28" s="16"/>
    </row>
    <row r="29" spans="1:5" ht="42.75" customHeight="1" x14ac:dyDescent="0.2">
      <c r="A29" s="16"/>
      <c r="B29" s="75"/>
      <c r="C29" s="75"/>
      <c r="D29" s="75"/>
      <c r="E29" s="16"/>
    </row>
    <row r="30" spans="1:5" ht="42.75" customHeight="1" x14ac:dyDescent="0.2">
      <c r="A30" s="16"/>
      <c r="B30" s="75"/>
      <c r="C30" s="75"/>
      <c r="D30" s="75"/>
      <c r="E30" s="16"/>
    </row>
    <row r="31" spans="1:5" ht="33.75" customHeight="1" x14ac:dyDescent="0.2">
      <c r="A31" s="16"/>
      <c r="B31" s="23"/>
      <c r="C31" s="23"/>
      <c r="D31" s="23"/>
      <c r="E31" s="16"/>
    </row>
    <row r="32" spans="1:5" x14ac:dyDescent="0.2">
      <c r="A32" s="16"/>
      <c r="B32" s="16"/>
      <c r="C32" s="16"/>
      <c r="D32" s="16"/>
      <c r="E32" s="16"/>
    </row>
    <row r="33" spans="1:5" x14ac:dyDescent="0.2">
      <c r="A33" s="16"/>
      <c r="B33" s="16"/>
      <c r="C33" s="24"/>
      <c r="D33" s="16"/>
      <c r="E33" s="16"/>
    </row>
    <row r="34" spans="1:5" ht="15" x14ac:dyDescent="0.25">
      <c r="A34" s="16"/>
      <c r="B34" s="28" t="s">
        <v>60</v>
      </c>
      <c r="C34" s="28"/>
      <c r="D34" s="101" t="s">
        <v>61</v>
      </c>
      <c r="E34" s="16"/>
    </row>
    <row r="35" spans="1:5" ht="26.25" customHeight="1" x14ac:dyDescent="0.25">
      <c r="A35" s="16"/>
      <c r="B35" s="28"/>
      <c r="C35" s="28"/>
      <c r="D35" s="16"/>
      <c r="E35" s="25"/>
    </row>
    <row r="36" spans="1:5" ht="14.25" customHeight="1" x14ac:dyDescent="0.25">
      <c r="A36" s="16"/>
      <c r="B36" s="28"/>
      <c r="C36" s="28"/>
      <c r="D36" s="16"/>
      <c r="E36" s="25"/>
    </row>
    <row r="37" spans="1:5" x14ac:dyDescent="0.2">
      <c r="A37" s="16"/>
      <c r="B37" s="16"/>
      <c r="C37" s="16"/>
      <c r="D37" s="16"/>
      <c r="E37" s="16"/>
    </row>
  </sheetData>
  <sheetProtection password="C4F4" sheet="1" selectLockedCells="1" selectUnlockedCells="1"/>
  <mergeCells count="4">
    <mergeCell ref="B2:D2"/>
    <mergeCell ref="B28:D30"/>
    <mergeCell ref="B26:D26"/>
    <mergeCell ref="B18:D22"/>
  </mergeCells>
  <phoneticPr fontId="20" type="noConversion"/>
  <hyperlinks>
    <hyperlink ref="D24" r:id="rId1" xr:uid="{40B8B343-7CF6-4B20-A5B9-5004F87A3017}"/>
  </hyperlinks>
  <pageMargins left="0.74791666666666667" right="0.74791666666666667" top="0.98402777777777772" bottom="0.98402777777777772" header="0.51180555555555551" footer="0.51180555555555551"/>
  <pageSetup paperSize="9" scale="70"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pageSetUpPr fitToPage="1"/>
  </sheetPr>
  <dimension ref="A1:Z37"/>
  <sheetViews>
    <sheetView showGridLines="0" showRowColHeaders="0" zoomScaleNormal="100" workbookViewId="0">
      <selection activeCell="C4" sqref="C4:D4"/>
    </sheetView>
  </sheetViews>
  <sheetFormatPr baseColWidth="10" defaultColWidth="11.42578125" defaultRowHeight="12.75" x14ac:dyDescent="0.2"/>
  <cols>
    <col min="1" max="1" width="3.42578125" style="1" customWidth="1"/>
    <col min="2" max="2" width="31.7109375" style="1" customWidth="1"/>
    <col min="3" max="3" width="7" style="1" customWidth="1"/>
    <col min="4" max="4" width="65.28515625" style="1" customWidth="1"/>
    <col min="5" max="5" width="10.28515625" style="1" customWidth="1"/>
    <col min="6" max="6" width="11.140625" style="5" customWidth="1"/>
    <col min="7" max="7" width="12" style="5" customWidth="1"/>
    <col min="8" max="8" width="10.42578125" style="5" customWidth="1"/>
    <col min="9" max="9" width="9.7109375" style="5" customWidth="1"/>
    <col min="10" max="10" width="4.85546875" style="5" customWidth="1"/>
    <col min="11" max="12" width="9.7109375" style="5" customWidth="1"/>
    <col min="13" max="13" width="4.42578125" style="5" customWidth="1"/>
    <col min="14" max="14" width="9.7109375" style="5" customWidth="1"/>
    <col min="15" max="15" width="1.42578125" style="6" customWidth="1"/>
    <col min="16" max="16" width="8.42578125" style="5" customWidth="1"/>
    <col min="17" max="17" width="4.28515625" style="5" customWidth="1"/>
    <col min="18" max="21" width="10.7109375" style="5" customWidth="1"/>
    <col min="22" max="22" width="28.140625" style="5" customWidth="1"/>
    <col min="23" max="23" width="10.7109375" style="1" customWidth="1"/>
    <col min="24" max="24" width="4.28515625" style="1" customWidth="1"/>
    <col min="25" max="25" width="5.140625" style="1" customWidth="1"/>
    <col min="26" max="26" width="5.7109375" style="1" customWidth="1"/>
    <col min="27" max="16384" width="11.42578125" style="1"/>
  </cols>
  <sheetData>
    <row r="1" spans="1:22" ht="27.75" x14ac:dyDescent="0.4">
      <c r="A1" s="30"/>
      <c r="B1" s="31" t="s">
        <v>6</v>
      </c>
      <c r="C1" s="31"/>
      <c r="D1" s="35"/>
      <c r="E1" s="36"/>
      <c r="F1" s="36"/>
      <c r="G1" s="36"/>
      <c r="H1" s="36"/>
      <c r="I1" s="36"/>
      <c r="J1" s="36"/>
      <c r="K1" s="36"/>
      <c r="L1" s="36"/>
      <c r="M1" s="36"/>
      <c r="N1" s="36"/>
      <c r="O1" s="36"/>
      <c r="P1" s="36"/>
      <c r="Q1" s="36"/>
      <c r="R1" s="37"/>
      <c r="S1" s="37"/>
      <c r="T1" s="37"/>
      <c r="U1" s="37"/>
      <c r="V1" s="37"/>
    </row>
    <row r="2" spans="1:22" x14ac:dyDescent="0.2">
      <c r="A2" s="38"/>
      <c r="B2" s="38"/>
      <c r="C2" s="38"/>
      <c r="D2" s="38"/>
      <c r="E2" s="38"/>
      <c r="F2" s="38"/>
      <c r="G2" s="38"/>
      <c r="H2" s="38"/>
      <c r="I2" s="38"/>
      <c r="J2" s="38"/>
      <c r="K2" s="38"/>
      <c r="L2" s="38"/>
      <c r="M2" s="38"/>
      <c r="N2" s="38"/>
      <c r="O2" s="38"/>
      <c r="P2" s="38"/>
      <c r="Q2" s="38"/>
      <c r="R2" s="39"/>
      <c r="S2" s="39"/>
      <c r="T2" s="39"/>
      <c r="U2" s="39"/>
      <c r="V2" s="39"/>
    </row>
    <row r="3" spans="1:22" x14ac:dyDescent="0.2">
      <c r="A3" s="38"/>
      <c r="B3" s="59" t="s">
        <v>54</v>
      </c>
      <c r="C3" s="82" t="s">
        <v>55</v>
      </c>
      <c r="D3" s="82"/>
      <c r="E3" s="82" t="s">
        <v>56</v>
      </c>
      <c r="F3" s="82"/>
      <c r="G3" s="38"/>
      <c r="H3" s="38"/>
      <c r="I3" s="38"/>
      <c r="J3" s="38"/>
      <c r="K3" s="38"/>
      <c r="L3" s="38"/>
      <c r="M3" s="38"/>
      <c r="N3" s="38"/>
      <c r="O3" s="38"/>
      <c r="P3" s="38"/>
      <c r="Q3" s="38"/>
      <c r="R3" s="39"/>
      <c r="S3" s="39"/>
      <c r="T3" s="39"/>
      <c r="U3" s="39"/>
      <c r="V3" s="39"/>
    </row>
    <row r="4" spans="1:22" x14ac:dyDescent="0.2">
      <c r="A4" s="38"/>
      <c r="B4" s="63"/>
      <c r="C4" s="86"/>
      <c r="D4" s="87"/>
      <c r="E4" s="83"/>
      <c r="F4" s="83"/>
      <c r="G4" s="38"/>
      <c r="H4" s="38"/>
      <c r="I4" s="38"/>
      <c r="J4" s="38"/>
      <c r="K4" s="38"/>
      <c r="L4" s="38"/>
      <c r="M4" s="38"/>
      <c r="N4" s="38"/>
      <c r="O4" s="38"/>
      <c r="P4" s="38"/>
      <c r="Q4" s="38"/>
      <c r="R4" s="39"/>
      <c r="S4" s="39"/>
      <c r="T4" s="39"/>
      <c r="U4" s="39"/>
      <c r="V4" s="39"/>
    </row>
    <row r="5" spans="1:22" x14ac:dyDescent="0.2">
      <c r="A5" s="38"/>
      <c r="B5" s="38"/>
      <c r="C5" s="38"/>
      <c r="D5" s="38"/>
      <c r="E5" s="38"/>
      <c r="F5" s="38"/>
      <c r="G5" s="38"/>
      <c r="H5" s="38"/>
      <c r="I5" s="38"/>
      <c r="J5" s="38"/>
      <c r="K5" s="38"/>
      <c r="L5" s="38"/>
      <c r="M5" s="38"/>
      <c r="N5" s="38"/>
      <c r="O5" s="38"/>
      <c r="P5" s="38"/>
      <c r="Q5" s="38"/>
      <c r="R5" s="39"/>
      <c r="S5" s="39"/>
      <c r="T5" s="39"/>
      <c r="U5" s="39"/>
      <c r="V5" s="39"/>
    </row>
    <row r="6" spans="1:22" x14ac:dyDescent="0.2">
      <c r="A6" s="38"/>
      <c r="B6" s="38"/>
      <c r="C6" s="38"/>
      <c r="D6" s="38"/>
      <c r="E6" s="38"/>
      <c r="F6" s="38"/>
      <c r="G6" s="38"/>
      <c r="H6" s="38"/>
      <c r="I6" s="38"/>
      <c r="J6" s="38"/>
      <c r="K6" s="38"/>
      <c r="L6" s="38"/>
      <c r="M6" s="38"/>
      <c r="N6" s="38"/>
      <c r="O6" s="38"/>
      <c r="P6" s="38"/>
      <c r="Q6" s="38"/>
      <c r="R6" s="39"/>
      <c r="S6" s="39"/>
      <c r="T6" s="39"/>
      <c r="U6" s="39"/>
      <c r="V6" s="39"/>
    </row>
    <row r="7" spans="1:22" x14ac:dyDescent="0.2">
      <c r="A7" s="38"/>
      <c r="B7" s="33" t="s">
        <v>8</v>
      </c>
      <c r="C7" s="93" t="s">
        <v>9</v>
      </c>
      <c r="D7" s="93"/>
      <c r="E7" s="38"/>
      <c r="F7" s="32" t="str">
        <f>VLOOKUP(C7,Listes!B20:C23,2,FALSE)</f>
        <v>Logements collectifs seulement</v>
      </c>
      <c r="G7" s="38"/>
      <c r="H7" s="38"/>
      <c r="I7" s="38"/>
      <c r="J7" s="38"/>
      <c r="K7" s="38"/>
      <c r="L7" s="38"/>
      <c r="M7" s="38"/>
      <c r="N7" s="38"/>
      <c r="O7" s="38"/>
      <c r="P7" s="38"/>
      <c r="Q7" s="38"/>
      <c r="R7" s="39"/>
      <c r="S7" s="39"/>
      <c r="T7" s="39"/>
      <c r="U7" s="39"/>
      <c r="V7" s="39"/>
    </row>
    <row r="8" spans="1:22" x14ac:dyDescent="0.2">
      <c r="A8" s="38"/>
      <c r="B8" s="38"/>
      <c r="C8" s="38"/>
      <c r="D8" s="38"/>
      <c r="E8" s="38"/>
      <c r="F8" s="38"/>
      <c r="G8" s="38"/>
      <c r="H8" s="38"/>
      <c r="I8" s="38"/>
      <c r="J8" s="38"/>
      <c r="K8" s="38"/>
      <c r="L8" s="38"/>
      <c r="M8" s="38"/>
      <c r="N8" s="38"/>
      <c r="O8" s="38"/>
      <c r="P8" s="38"/>
      <c r="Q8" s="38"/>
      <c r="R8" s="39"/>
      <c r="S8" s="39"/>
      <c r="T8" s="39"/>
      <c r="U8" s="39"/>
      <c r="V8" s="39"/>
    </row>
    <row r="9" spans="1:22" x14ac:dyDescent="0.2">
      <c r="A9" s="38"/>
      <c r="B9" s="33" t="s">
        <v>5</v>
      </c>
      <c r="C9" s="81">
        <v>9</v>
      </c>
      <c r="D9" s="81"/>
      <c r="E9" s="32" t="s">
        <v>7</v>
      </c>
      <c r="F9" s="38"/>
      <c r="G9" s="38"/>
      <c r="H9" s="38"/>
      <c r="I9" s="38"/>
      <c r="J9" s="38"/>
      <c r="K9" s="38"/>
      <c r="L9" s="38"/>
      <c r="M9" s="38"/>
      <c r="N9" s="38"/>
      <c r="O9" s="38"/>
      <c r="P9" s="38"/>
      <c r="Q9" s="38"/>
      <c r="R9" s="39"/>
      <c r="S9" s="39"/>
      <c r="T9" s="39"/>
      <c r="U9" s="39"/>
      <c r="V9" s="39"/>
    </row>
    <row r="10" spans="1:22" x14ac:dyDescent="0.2">
      <c r="A10" s="38"/>
      <c r="B10" s="38"/>
      <c r="C10" s="38"/>
      <c r="D10" s="38"/>
      <c r="E10" s="38"/>
      <c r="F10" s="38"/>
      <c r="G10" s="38"/>
      <c r="H10" s="38"/>
      <c r="I10" s="38"/>
      <c r="J10" s="38"/>
      <c r="K10" s="38"/>
      <c r="L10" s="38"/>
      <c r="M10" s="38"/>
      <c r="N10" s="38"/>
      <c r="O10" s="38"/>
      <c r="P10" s="38"/>
      <c r="Q10" s="38"/>
      <c r="R10" s="39"/>
      <c r="S10" s="39"/>
      <c r="T10" s="39"/>
      <c r="U10" s="39"/>
      <c r="V10" s="39"/>
    </row>
    <row r="11" spans="1:22" x14ac:dyDescent="0.2">
      <c r="A11" s="38"/>
      <c r="B11" s="33" t="s">
        <v>37</v>
      </c>
      <c r="C11" s="93" t="s">
        <v>49</v>
      </c>
      <c r="D11" s="93"/>
      <c r="E11" s="38"/>
      <c r="F11" s="32" t="s">
        <v>57</v>
      </c>
      <c r="G11" s="38"/>
      <c r="H11" s="38"/>
      <c r="I11" s="38"/>
      <c r="J11" s="38"/>
      <c r="K11" s="38"/>
      <c r="L11" s="38"/>
      <c r="M11" s="38"/>
      <c r="N11" s="38"/>
      <c r="O11" s="38"/>
      <c r="P11" s="38"/>
      <c r="Q11" s="38"/>
      <c r="R11" s="39"/>
      <c r="S11" s="39"/>
      <c r="T11" s="39"/>
      <c r="U11" s="39"/>
      <c r="V11" s="39"/>
    </row>
    <row r="12" spans="1:22" x14ac:dyDescent="0.2">
      <c r="A12" s="38"/>
      <c r="B12" s="38"/>
      <c r="C12" s="81"/>
      <c r="D12" s="81"/>
      <c r="E12" s="32" t="s">
        <v>7</v>
      </c>
      <c r="F12" s="38"/>
      <c r="G12" s="38"/>
      <c r="H12" s="38"/>
      <c r="I12" s="38"/>
      <c r="J12" s="38"/>
      <c r="K12" s="38"/>
      <c r="L12" s="38"/>
      <c r="M12" s="38"/>
      <c r="N12" s="38"/>
      <c r="O12" s="38"/>
      <c r="P12" s="38"/>
      <c r="Q12" s="38"/>
      <c r="R12" s="39"/>
      <c r="S12" s="39"/>
      <c r="T12" s="39"/>
      <c r="U12" s="39"/>
      <c r="V12" s="39"/>
    </row>
    <row r="13" spans="1:22" x14ac:dyDescent="0.2">
      <c r="A13" s="38"/>
      <c r="B13" s="38"/>
      <c r="C13" s="38"/>
      <c r="D13" s="38"/>
      <c r="E13" s="38"/>
      <c r="F13" s="38"/>
      <c r="G13" s="38"/>
      <c r="H13" s="38"/>
      <c r="I13" s="38"/>
      <c r="J13" s="38"/>
      <c r="K13" s="38"/>
      <c r="L13" s="38"/>
      <c r="M13" s="38"/>
      <c r="N13" s="38"/>
      <c r="O13" s="38"/>
      <c r="P13" s="38"/>
      <c r="Q13" s="38"/>
      <c r="R13" s="39"/>
      <c r="S13" s="39"/>
      <c r="T13" s="39"/>
      <c r="U13" s="39"/>
      <c r="V13" s="39"/>
    </row>
    <row r="14" spans="1:22" ht="14.25" x14ac:dyDescent="0.25">
      <c r="A14" s="38"/>
      <c r="B14" s="38"/>
      <c r="C14" s="94" t="s">
        <v>18</v>
      </c>
      <c r="D14" s="94"/>
      <c r="E14" s="60" t="s">
        <v>27</v>
      </c>
      <c r="F14" s="43" t="s">
        <v>28</v>
      </c>
      <c r="G14" s="43" t="s">
        <v>29</v>
      </c>
      <c r="H14" s="43" t="s">
        <v>50</v>
      </c>
      <c r="I14" s="38"/>
      <c r="J14" s="38"/>
      <c r="K14" s="38"/>
      <c r="L14" s="38"/>
      <c r="M14" s="38"/>
      <c r="N14" s="38"/>
      <c r="O14" s="38"/>
      <c r="P14" s="38"/>
      <c r="Q14" s="38"/>
      <c r="R14" s="39"/>
      <c r="S14" s="39"/>
      <c r="T14" s="39"/>
      <c r="U14" s="39"/>
      <c r="V14" s="39"/>
    </row>
    <row r="15" spans="1:22" x14ac:dyDescent="0.2">
      <c r="A15" s="38"/>
      <c r="B15" s="33" t="s">
        <v>19</v>
      </c>
      <c r="C15" s="91" t="s">
        <v>17</v>
      </c>
      <c r="D15" s="92"/>
      <c r="E15" s="68">
        <f>VLOOKUP(C15,Listes!$B$9:$C$15,2,FALSE)</f>
        <v>0.5</v>
      </c>
      <c r="F15" s="62"/>
      <c r="G15" s="63"/>
      <c r="H15" s="55">
        <f>E15*F15*G15/$C$9</f>
        <v>0</v>
      </c>
      <c r="I15" s="32" t="str">
        <f>VLOOKUP(C15,Listes!$B$9:$D$15,3,FALSE)</f>
        <v xml:space="preserve"> </v>
      </c>
      <c r="J15" s="38"/>
      <c r="K15" s="38"/>
      <c r="L15" s="38"/>
      <c r="M15" s="38"/>
      <c r="N15" s="38"/>
      <c r="O15" s="38"/>
      <c r="P15" s="38"/>
      <c r="Q15" s="38"/>
      <c r="R15" s="38"/>
      <c r="S15" s="38"/>
      <c r="T15" s="38"/>
      <c r="U15" s="38"/>
      <c r="V15" s="38"/>
    </row>
    <row r="16" spans="1:22" x14ac:dyDescent="0.2">
      <c r="A16" s="38"/>
      <c r="B16" s="33" t="s">
        <v>20</v>
      </c>
      <c r="C16" s="91" t="s">
        <v>16</v>
      </c>
      <c r="D16" s="92"/>
      <c r="E16" s="68">
        <f>VLOOKUP(C16,Listes!$B$9:$C$15,2,FALSE)</f>
        <v>0.67</v>
      </c>
      <c r="F16" s="62"/>
      <c r="G16" s="63"/>
      <c r="H16" s="55">
        <f t="shared" ref="H16:H20" si="0">E16*F16*G16/$C$9</f>
        <v>0</v>
      </c>
      <c r="I16" s="32" t="str">
        <f>VLOOKUP(C16,Listes!$B$9:$D$15,3,FALSE)</f>
        <v xml:space="preserve"> </v>
      </c>
      <c r="J16" s="38"/>
      <c r="K16" s="38"/>
      <c r="L16" s="38"/>
      <c r="M16" s="38"/>
      <c r="N16" s="38"/>
      <c r="O16" s="38"/>
      <c r="P16" s="38"/>
      <c r="Q16" s="38"/>
      <c r="R16" s="38"/>
      <c r="S16" s="38"/>
      <c r="T16" s="38"/>
      <c r="U16" s="38"/>
      <c r="V16" s="38"/>
    </row>
    <row r="17" spans="1:24" x14ac:dyDescent="0.2">
      <c r="A17" s="38"/>
      <c r="B17" s="33" t="s">
        <v>21</v>
      </c>
      <c r="C17" s="91" t="s">
        <v>25</v>
      </c>
      <c r="D17" s="92"/>
      <c r="E17" s="68">
        <f>VLOOKUP(C17,Listes!$B$9:$C$15,2,FALSE)</f>
        <v>0.85</v>
      </c>
      <c r="F17" s="62"/>
      <c r="G17" s="63"/>
      <c r="H17" s="55">
        <f t="shared" si="0"/>
        <v>0</v>
      </c>
      <c r="I17" s="32" t="str">
        <f>VLOOKUP(C17,Listes!$B$9:$D$15,3,FALSE)</f>
        <v xml:space="preserve"> </v>
      </c>
      <c r="J17" s="38"/>
      <c r="K17" s="38"/>
      <c r="L17" s="38"/>
      <c r="M17" s="38"/>
      <c r="N17" s="38"/>
      <c r="O17" s="38"/>
      <c r="P17" s="38"/>
      <c r="Q17" s="38"/>
      <c r="R17" s="38"/>
      <c r="S17" s="38"/>
      <c r="T17" s="38"/>
      <c r="U17" s="38"/>
      <c r="V17" s="38"/>
    </row>
    <row r="18" spans="1:24" ht="13.15" customHeight="1" x14ac:dyDescent="0.2">
      <c r="A18" s="38"/>
      <c r="B18" s="33" t="s">
        <v>22</v>
      </c>
      <c r="C18" s="91" t="s">
        <v>26</v>
      </c>
      <c r="D18" s="92"/>
      <c r="E18" s="68">
        <f>VLOOKUP(C18,Listes!$B$9:$C$15,2,FALSE)</f>
        <v>1</v>
      </c>
      <c r="F18" s="62"/>
      <c r="G18" s="63"/>
      <c r="H18" s="55">
        <f t="shared" si="0"/>
        <v>0</v>
      </c>
      <c r="I18" s="32" t="str">
        <f>VLOOKUP(C18,Listes!$B$9:$D$15,3,FALSE)</f>
        <v>Une porte peut être considérée comme un ouvrant uniquement lorsqu’elle donne sur un autre espace privatif ou que l’ouverture est protégée par une grille ouvrante</v>
      </c>
      <c r="J18" s="38"/>
      <c r="K18" s="38"/>
      <c r="L18" s="38"/>
      <c r="M18" s="38"/>
      <c r="N18" s="38"/>
      <c r="O18" s="38"/>
      <c r="P18" s="38"/>
      <c r="Q18" s="38"/>
      <c r="R18" s="38"/>
      <c r="S18" s="38"/>
      <c r="T18" s="38"/>
      <c r="U18" s="38"/>
      <c r="V18" s="38"/>
    </row>
    <row r="19" spans="1:24" x14ac:dyDescent="0.2">
      <c r="A19" s="38"/>
      <c r="B19" s="33" t="s">
        <v>23</v>
      </c>
      <c r="C19" s="91" t="s">
        <v>35</v>
      </c>
      <c r="D19" s="92"/>
      <c r="E19" s="68" t="str">
        <f>VLOOKUP(C19,Listes!$B$9:$C$15,2,FALSE)</f>
        <v>0</v>
      </c>
      <c r="F19" s="62"/>
      <c r="G19" s="63"/>
      <c r="H19" s="55">
        <f t="shared" si="0"/>
        <v>0</v>
      </c>
      <c r="I19" s="32" t="str">
        <f>VLOOKUP(C19,Listes!$B$9:$D$15,3,FALSE)</f>
        <v xml:space="preserve"> </v>
      </c>
      <c r="J19" s="38"/>
      <c r="K19" s="38"/>
      <c r="L19" s="38"/>
      <c r="M19" s="38"/>
      <c r="N19" s="38"/>
      <c r="O19" s="38"/>
      <c r="P19" s="38"/>
      <c r="Q19" s="38"/>
      <c r="R19" s="38"/>
      <c r="S19" s="38"/>
      <c r="T19" s="38"/>
      <c r="U19" s="38"/>
      <c r="V19" s="38"/>
    </row>
    <row r="20" spans="1:24" ht="12.75" customHeight="1" x14ac:dyDescent="0.2">
      <c r="A20" s="38"/>
      <c r="B20" s="33" t="s">
        <v>24</v>
      </c>
      <c r="C20" s="91" t="s">
        <v>30</v>
      </c>
      <c r="D20" s="92"/>
      <c r="E20" s="68" t="str">
        <f>VLOOKUP(C20,Listes!$B$9:$C$15,2,FALSE)</f>
        <v>0</v>
      </c>
      <c r="F20" s="62"/>
      <c r="G20" s="63"/>
      <c r="H20" s="55">
        <f t="shared" si="0"/>
        <v>0</v>
      </c>
      <c r="I20" s="32" t="str">
        <f>VLOOKUP(C20,Listes!$B$9:$D$15,3,FALSE)</f>
        <v xml:space="preserve"> </v>
      </c>
      <c r="J20" s="38"/>
      <c r="K20" s="38"/>
      <c r="L20" s="38"/>
      <c r="M20" s="38"/>
      <c r="N20" s="38"/>
      <c r="O20" s="38"/>
      <c r="P20" s="38"/>
      <c r="Q20" s="38"/>
      <c r="R20" s="38"/>
      <c r="S20" s="38"/>
      <c r="T20" s="38"/>
      <c r="U20" s="38"/>
      <c r="V20" s="38"/>
      <c r="W20" s="3"/>
      <c r="X20" s="3"/>
    </row>
    <row r="21" spans="1:24" x14ac:dyDescent="0.2">
      <c r="A21" s="38"/>
      <c r="B21" s="38"/>
      <c r="C21" s="38"/>
      <c r="D21" s="38"/>
      <c r="E21" s="38"/>
      <c r="F21" s="38"/>
      <c r="G21" s="38"/>
      <c r="H21" s="38"/>
      <c r="I21" s="38"/>
      <c r="J21" s="38"/>
      <c r="K21" s="38"/>
      <c r="L21" s="38"/>
      <c r="M21" s="38"/>
      <c r="N21" s="38"/>
      <c r="O21" s="38"/>
      <c r="P21" s="38"/>
      <c r="Q21" s="38"/>
      <c r="R21" s="38"/>
      <c r="S21" s="38"/>
      <c r="T21" s="38"/>
      <c r="U21" s="38"/>
      <c r="V21" s="38"/>
      <c r="W21" s="3"/>
      <c r="X21" s="3"/>
    </row>
    <row r="22" spans="1:24" ht="14.25" x14ac:dyDescent="0.25">
      <c r="A22" s="38"/>
      <c r="B22" s="38"/>
      <c r="C22" s="84" t="s">
        <v>35</v>
      </c>
      <c r="D22" s="85"/>
      <c r="E22" s="53" t="s">
        <v>47</v>
      </c>
      <c r="F22" s="38"/>
      <c r="G22" s="38"/>
      <c r="H22" s="38"/>
      <c r="I22" s="38"/>
      <c r="J22" s="38"/>
      <c r="K22" s="38"/>
      <c r="L22" s="38"/>
      <c r="M22" s="38"/>
      <c r="N22" s="38"/>
      <c r="O22" s="38"/>
      <c r="P22" s="38"/>
      <c r="Q22" s="38"/>
      <c r="R22" s="38"/>
      <c r="S22" s="38"/>
      <c r="T22" s="38"/>
      <c r="U22" s="38"/>
      <c r="V22" s="38"/>
      <c r="W22" s="3"/>
      <c r="X22" s="3"/>
    </row>
    <row r="23" spans="1:24" x14ac:dyDescent="0.2">
      <c r="A23" s="38"/>
      <c r="B23" s="38"/>
      <c r="C23" s="62"/>
      <c r="D23" s="54" t="s">
        <v>31</v>
      </c>
      <c r="E23" s="88" t="str">
        <f>IF(OR(C23=0,C24=0),"0",C24/(C24+C23))</f>
        <v>0</v>
      </c>
      <c r="F23" s="38"/>
      <c r="G23" s="38"/>
      <c r="H23" s="38"/>
      <c r="I23" s="38"/>
      <c r="J23" s="38"/>
      <c r="K23" s="38"/>
      <c r="L23" s="38"/>
      <c r="M23" s="38"/>
      <c r="N23" s="38"/>
      <c r="O23" s="38"/>
      <c r="P23" s="38"/>
      <c r="Q23" s="38"/>
      <c r="R23" s="38"/>
      <c r="S23" s="38"/>
      <c r="T23" s="38"/>
      <c r="U23" s="38"/>
      <c r="V23" s="38"/>
      <c r="W23" s="3"/>
      <c r="X23" s="3"/>
    </row>
    <row r="24" spans="1:24" x14ac:dyDescent="0.2">
      <c r="A24" s="38"/>
      <c r="B24" s="38"/>
      <c r="C24" s="62"/>
      <c r="D24" s="54" t="s">
        <v>32</v>
      </c>
      <c r="E24" s="89"/>
      <c r="F24" s="38"/>
      <c r="G24" s="38"/>
      <c r="H24" s="38"/>
      <c r="I24" s="38"/>
      <c r="J24" s="38"/>
      <c r="K24" s="38"/>
      <c r="L24" s="38"/>
      <c r="M24" s="38"/>
      <c r="N24" s="38"/>
      <c r="O24" s="38"/>
      <c r="P24" s="38"/>
      <c r="Q24" s="38"/>
      <c r="R24" s="38"/>
      <c r="S24" s="38"/>
      <c r="T24" s="38"/>
      <c r="U24" s="38"/>
      <c r="V24" s="38"/>
      <c r="W24" s="3"/>
      <c r="X24" s="3"/>
    </row>
    <row r="25" spans="1:24" x14ac:dyDescent="0.2">
      <c r="A25" s="38"/>
      <c r="B25" s="38"/>
      <c r="C25" s="38"/>
      <c r="D25" s="38"/>
      <c r="E25" s="38"/>
      <c r="F25" s="38"/>
      <c r="G25" s="38"/>
      <c r="H25" s="38"/>
      <c r="I25" s="38"/>
      <c r="J25" s="38"/>
      <c r="K25" s="38"/>
      <c r="L25" s="38"/>
      <c r="M25" s="38"/>
      <c r="N25" s="38"/>
      <c r="O25" s="38"/>
      <c r="P25" s="38"/>
      <c r="Q25" s="38"/>
      <c r="R25" s="38"/>
      <c r="S25" s="38"/>
      <c r="T25" s="38"/>
      <c r="U25" s="38"/>
      <c r="V25" s="38"/>
      <c r="W25" s="15"/>
    </row>
    <row r="26" spans="1:24" ht="14.25" x14ac:dyDescent="0.25">
      <c r="A26" s="38"/>
      <c r="B26" s="38"/>
      <c r="C26" s="84" t="s">
        <v>30</v>
      </c>
      <c r="D26" s="85"/>
      <c r="E26" s="53" t="s">
        <v>47</v>
      </c>
      <c r="F26" s="38"/>
      <c r="G26" s="38"/>
      <c r="H26" s="38"/>
      <c r="I26" s="38"/>
      <c r="J26" s="38"/>
      <c r="K26" s="38"/>
      <c r="L26" s="38"/>
      <c r="M26" s="38"/>
      <c r="N26" s="38"/>
      <c r="O26" s="38"/>
      <c r="P26" s="38"/>
      <c r="Q26" s="38"/>
      <c r="R26" s="38"/>
      <c r="S26" s="38"/>
      <c r="T26" s="38"/>
      <c r="U26" s="38"/>
      <c r="V26" s="38"/>
      <c r="W26" s="15"/>
    </row>
    <row r="27" spans="1:24" x14ac:dyDescent="0.2">
      <c r="A27" s="38"/>
      <c r="B27" s="38"/>
      <c r="C27" s="62"/>
      <c r="D27" s="54" t="s">
        <v>46</v>
      </c>
      <c r="E27" s="88" t="str">
        <f>IF(C29=0,"0",1-(C27*C28)/C29)</f>
        <v>0</v>
      </c>
      <c r="F27" s="38"/>
      <c r="G27" s="38"/>
      <c r="H27" s="38"/>
      <c r="I27" s="38"/>
      <c r="J27" s="38"/>
      <c r="K27" s="38"/>
      <c r="L27" s="38"/>
      <c r="M27" s="38"/>
      <c r="N27" s="38"/>
      <c r="O27" s="38"/>
      <c r="P27" s="38"/>
      <c r="Q27" s="38"/>
      <c r="R27" s="38"/>
      <c r="S27" s="38"/>
      <c r="T27" s="38"/>
      <c r="U27" s="38"/>
      <c r="V27" s="38"/>
      <c r="W27" s="15"/>
    </row>
    <row r="28" spans="1:24" x14ac:dyDescent="0.2">
      <c r="A28" s="38"/>
      <c r="B28" s="38"/>
      <c r="C28" s="62"/>
      <c r="D28" s="54" t="s">
        <v>51</v>
      </c>
      <c r="E28" s="90"/>
      <c r="F28" s="38"/>
      <c r="G28" s="38"/>
      <c r="H28" s="38"/>
      <c r="I28" s="38"/>
      <c r="J28" s="38"/>
      <c r="K28" s="38"/>
      <c r="L28" s="38"/>
      <c r="M28" s="38"/>
      <c r="N28" s="38"/>
      <c r="O28" s="38"/>
      <c r="P28" s="38"/>
      <c r="Q28" s="38"/>
      <c r="R28" s="38"/>
      <c r="S28" s="38"/>
      <c r="T28" s="38"/>
      <c r="U28" s="38"/>
      <c r="V28" s="38"/>
      <c r="W28" s="15"/>
    </row>
    <row r="29" spans="1:24" x14ac:dyDescent="0.2">
      <c r="A29" s="38"/>
      <c r="B29" s="38"/>
      <c r="C29" s="62"/>
      <c r="D29" s="54" t="s">
        <v>52</v>
      </c>
      <c r="E29" s="89"/>
      <c r="F29" s="38"/>
      <c r="G29" s="38"/>
      <c r="H29" s="38"/>
      <c r="I29" s="38"/>
      <c r="J29" s="38"/>
      <c r="K29" s="38"/>
      <c r="L29" s="38"/>
      <c r="M29" s="38"/>
      <c r="N29" s="38"/>
      <c r="O29" s="38"/>
      <c r="P29" s="38"/>
      <c r="Q29" s="38"/>
      <c r="R29" s="38"/>
      <c r="S29" s="38"/>
      <c r="T29" s="38"/>
      <c r="U29" s="38"/>
      <c r="V29" s="38"/>
      <c r="W29" s="15"/>
    </row>
    <row r="30" spans="1:24" x14ac:dyDescent="0.2">
      <c r="A30" s="38"/>
      <c r="B30" s="38"/>
      <c r="C30" s="38"/>
      <c r="D30" s="57"/>
      <c r="E30" s="58"/>
      <c r="F30" s="38"/>
      <c r="G30" s="38"/>
      <c r="H30" s="38"/>
      <c r="I30" s="38"/>
      <c r="J30" s="38"/>
      <c r="K30" s="38"/>
      <c r="L30" s="38"/>
      <c r="M30" s="38"/>
      <c r="N30" s="38"/>
      <c r="O30" s="38"/>
      <c r="P30" s="38"/>
      <c r="Q30" s="38"/>
      <c r="R30" s="38"/>
      <c r="S30" s="38"/>
      <c r="T30" s="38"/>
      <c r="U30" s="38"/>
      <c r="V30" s="38"/>
      <c r="W30" s="15"/>
    </row>
    <row r="31" spans="1:24" ht="5.25" customHeight="1" x14ac:dyDescent="0.25">
      <c r="A31" s="38"/>
      <c r="B31" s="34"/>
      <c r="C31" s="34"/>
      <c r="D31" s="34"/>
      <c r="E31" s="40"/>
      <c r="F31" s="41"/>
      <c r="G31" s="41"/>
      <c r="H31" s="38"/>
      <c r="I31" s="38"/>
      <c r="J31" s="38"/>
      <c r="K31" s="38"/>
      <c r="L31" s="38"/>
      <c r="M31" s="38"/>
      <c r="N31" s="38"/>
      <c r="O31" s="38"/>
      <c r="P31" s="38"/>
      <c r="Q31" s="38"/>
      <c r="R31" s="38"/>
      <c r="S31" s="38"/>
      <c r="T31" s="38"/>
      <c r="U31" s="38"/>
      <c r="V31" s="38"/>
      <c r="W31" s="15"/>
    </row>
    <row r="32" spans="1:24" ht="18" x14ac:dyDescent="0.25">
      <c r="A32" s="38"/>
      <c r="B32" s="70"/>
      <c r="C32" s="70"/>
      <c r="D32" s="70" t="s">
        <v>45</v>
      </c>
      <c r="E32" s="71">
        <f>IF(C11="Surface à saisir",C12/C9,SUM(H15:H20))</f>
        <v>0</v>
      </c>
      <c r="F32" s="72"/>
      <c r="G32" s="72"/>
      <c r="H32" s="38"/>
      <c r="I32" s="38"/>
      <c r="J32" s="38"/>
      <c r="K32" s="38"/>
      <c r="L32" s="38"/>
      <c r="M32" s="38"/>
      <c r="N32" s="38"/>
      <c r="O32" s="38"/>
      <c r="P32" s="38"/>
      <c r="Q32" s="38"/>
      <c r="R32" s="38"/>
      <c r="S32" s="38"/>
      <c r="T32" s="38"/>
      <c r="U32" s="38"/>
      <c r="V32" s="38"/>
    </row>
    <row r="33" spans="1:26" ht="4.5" customHeight="1" x14ac:dyDescent="0.25">
      <c r="A33" s="38"/>
      <c r="B33" s="34"/>
      <c r="C33" s="34"/>
      <c r="D33" s="34"/>
      <c r="E33" s="40"/>
      <c r="F33" s="41"/>
      <c r="G33" s="41"/>
      <c r="H33" s="38"/>
      <c r="I33" s="38"/>
      <c r="J33" s="38"/>
      <c r="K33" s="38"/>
      <c r="L33" s="38"/>
      <c r="M33" s="38"/>
      <c r="N33" s="38"/>
      <c r="O33" s="38"/>
      <c r="P33" s="38"/>
      <c r="Q33" s="38"/>
      <c r="R33" s="38"/>
      <c r="S33" s="38"/>
      <c r="T33" s="38"/>
      <c r="U33" s="38"/>
      <c r="V33" s="38"/>
    </row>
    <row r="34" spans="1:26" x14ac:dyDescent="0.2">
      <c r="A34" s="38"/>
      <c r="B34" s="39"/>
      <c r="C34" s="39"/>
      <c r="D34" s="39"/>
      <c r="E34" s="38"/>
      <c r="F34" s="38"/>
      <c r="G34" s="38"/>
      <c r="H34" s="38"/>
      <c r="I34" s="38"/>
      <c r="J34" s="38"/>
      <c r="K34" s="38"/>
      <c r="L34" s="38"/>
      <c r="M34" s="38"/>
      <c r="N34" s="38"/>
      <c r="O34" s="38"/>
      <c r="P34" s="38"/>
      <c r="Q34" s="38"/>
      <c r="R34" s="38"/>
      <c r="S34" s="38"/>
      <c r="T34" s="38"/>
      <c r="U34" s="38"/>
      <c r="V34" s="38"/>
      <c r="Z34" s="10"/>
    </row>
    <row r="35" spans="1:26" x14ac:dyDescent="0.2">
      <c r="B35" s="10"/>
      <c r="C35" s="10"/>
      <c r="Z35" s="10"/>
    </row>
    <row r="36" spans="1:26" x14ac:dyDescent="0.2">
      <c r="Z36" s="10"/>
    </row>
    <row r="37" spans="1:26" x14ac:dyDescent="0.2">
      <c r="Y37" s="10"/>
      <c r="Z37" s="10"/>
    </row>
  </sheetData>
  <sheetProtection password="D0D0" sheet="1" selectLockedCells="1"/>
  <dataConsolidate/>
  <mergeCells count="19">
    <mergeCell ref="E23:E24"/>
    <mergeCell ref="E27:E29"/>
    <mergeCell ref="C26:D26"/>
    <mergeCell ref="C17:D17"/>
    <mergeCell ref="C18:D18"/>
    <mergeCell ref="C19:D19"/>
    <mergeCell ref="C20:D20"/>
    <mergeCell ref="C12:D12"/>
    <mergeCell ref="E3:F3"/>
    <mergeCell ref="E4:F4"/>
    <mergeCell ref="C22:D22"/>
    <mergeCell ref="C3:D3"/>
    <mergeCell ref="C4:D4"/>
    <mergeCell ref="C7:D7"/>
    <mergeCell ref="C9:D9"/>
    <mergeCell ref="C14:D14"/>
    <mergeCell ref="C15:D15"/>
    <mergeCell ref="C16:D16"/>
    <mergeCell ref="C11:D11"/>
  </mergeCells>
  <phoneticPr fontId="20" type="noConversion"/>
  <conditionalFormatting sqref="B32:G32">
    <cfRule type="expression" dxfId="9" priority="1">
      <formula>AND($C$7="Salle de classe",$E$32&lt;15%)</formula>
    </cfRule>
    <cfRule type="expression" dxfId="8" priority="137">
      <formula>AND(OR($C$7="Chambre",$C$7="Séjour",$C$7="Réfectoire"),$E$32&lt;10%)</formula>
    </cfRule>
  </conditionalFormatting>
  <conditionalFormatting sqref="B14:I29">
    <cfRule type="expression" dxfId="7" priority="9">
      <formula>$C$11="Surface à saisir"</formula>
    </cfRule>
  </conditionalFormatting>
  <conditionalFormatting sqref="C12:E12">
    <cfRule type="expression" dxfId="6" priority="8">
      <formula>$C$11="Surface à calculer"</formula>
    </cfRule>
  </conditionalFormatting>
  <conditionalFormatting sqref="C22:E24">
    <cfRule type="expression" dxfId="5" priority="7">
      <formula>COUNTIF($C$15:$D$20,$C$22)&lt;1</formula>
    </cfRule>
  </conditionalFormatting>
  <conditionalFormatting sqref="C26:E29">
    <cfRule type="expression" dxfId="4" priority="4">
      <formula>COUNTIF($C$15:$D$20,$C$26)&lt;1</formula>
    </cfRule>
  </conditionalFormatting>
  <dataValidations xWindow="599" yWindow="566" count="1">
    <dataValidation type="list" allowBlank="1" showInputMessage="1" showErrorMessage="1" sqref="C7" xr:uid="{00000000-0002-0000-0100-00000B000000}">
      <formula1>alpha_mur</formula1>
    </dataValidation>
  </dataValidations>
  <pageMargins left="0.52013888888888893" right="0.32013888888888886" top="0.72" bottom="0.65" header="0.51180555555555551" footer="0.51180555555555551"/>
  <pageSetup paperSize="9" scale="63" firstPageNumber="0"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2" id="{7B678CDF-2052-489B-9BEB-92858C9C401F}">
            <xm:f>$E$32&lt;=Listes!#REF!</xm:f>
            <x14:dxf>
              <fill>
                <patternFill>
                  <bgColor rgb="FF92D050"/>
                </patternFill>
              </fill>
            </x14:dxf>
          </x14:cfRule>
          <x14:cfRule type="expression" priority="13" id="{FAE5BC92-ED60-4AF8-974C-6EA9993FFB65}">
            <xm:f>$E$32&gt;Listes!#REF!</xm:f>
            <x14:dxf>
              <fill>
                <patternFill>
                  <bgColor theme="5" tint="0.39994506668294322"/>
                </patternFill>
              </fill>
            </x14:dxf>
          </x14:cfRule>
          <xm:sqref>B31:G31</xm:sqref>
        </x14:conditionalFormatting>
        <x14:conditionalFormatting xmlns:xm="http://schemas.microsoft.com/office/excel/2006/main">
          <x14:cfRule type="expression" priority="10" id="{BA49064D-09E1-4586-ACCF-F2FE0A30A52C}">
            <xm:f>$E$32&lt;=Listes!#REF!</xm:f>
            <x14:dxf>
              <fill>
                <patternFill>
                  <bgColor rgb="FF92D050"/>
                </patternFill>
              </fill>
            </x14:dxf>
          </x14:cfRule>
          <x14:cfRule type="expression" priority="11" id="{DEA09C87-D4D6-4410-ACA7-28B4393AD923}">
            <xm:f>$E$32&gt;Listes!#REF!</xm:f>
            <x14:dxf>
              <fill>
                <patternFill>
                  <bgColor theme="5" tint="0.39994506668294322"/>
                </patternFill>
              </fill>
            </x14:dxf>
          </x14:cfRule>
          <xm:sqref>B33:G33</xm:sqref>
        </x14:conditionalFormatting>
      </x14:conditionalFormattings>
    </ext>
    <ext xmlns:x14="http://schemas.microsoft.com/office/spreadsheetml/2009/9/main" uri="{CCE6A557-97BC-4b89-ADB6-D9C93CAAB3DF}">
      <x14:dataValidations xmlns:xm="http://schemas.microsoft.com/office/excel/2006/main" xWindow="599" yWindow="566" count="2">
        <x14:dataValidation type="list" allowBlank="1" showInputMessage="1" showErrorMessage="1" xr:uid="{F4CD64AC-3519-4DE6-9264-9175588F7F19}">
          <x14:formula1>
            <xm:f>Listes!$B$3:$B$4</xm:f>
          </x14:formula1>
          <xm:sqref>C11:D11</xm:sqref>
        </x14:dataValidation>
        <x14:dataValidation type="list" allowBlank="1" showInputMessage="1" showErrorMessage="1" xr:uid="{2BBD47DB-CF1F-48EC-BBF8-62C497C899DA}">
          <x14:formula1>
            <xm:f>Listes!$B$9:$B$15</xm:f>
          </x14:formula1>
          <xm:sqref>C15:D20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2"/>
  <dimension ref="A2:M26"/>
  <sheetViews>
    <sheetView showGridLines="0" showRowColHeaders="0" zoomScaleNormal="100" workbookViewId="0">
      <selection activeCell="B27" sqref="B27"/>
    </sheetView>
  </sheetViews>
  <sheetFormatPr baseColWidth="10" defaultRowHeight="12.75" x14ac:dyDescent="0.2"/>
  <cols>
    <col min="1" max="1" width="4.28515625" customWidth="1"/>
    <col min="2" max="2" width="44.7109375" customWidth="1"/>
    <col min="3" max="3" width="28.5703125" customWidth="1"/>
    <col min="4" max="4" width="66.42578125" customWidth="1"/>
    <col min="5" max="5" width="5.5703125" customWidth="1"/>
    <col min="6" max="6" width="14.28515625" customWidth="1"/>
    <col min="7" max="7" width="9" customWidth="1"/>
    <col min="8" max="13" width="6.42578125" customWidth="1"/>
  </cols>
  <sheetData>
    <row r="2" spans="1:13" x14ac:dyDescent="0.2">
      <c r="B2" s="73" t="s">
        <v>44</v>
      </c>
      <c r="E2" s="48"/>
      <c r="F2" s="96" t="s">
        <v>34</v>
      </c>
      <c r="G2" s="96"/>
      <c r="H2" s="96"/>
      <c r="I2" s="96"/>
      <c r="J2" s="96"/>
      <c r="K2" s="96"/>
      <c r="L2" s="97"/>
    </row>
    <row r="3" spans="1:13" x14ac:dyDescent="0.2">
      <c r="B3" s="65" t="s">
        <v>48</v>
      </c>
      <c r="E3" s="44"/>
      <c r="F3" s="49" t="s">
        <v>38</v>
      </c>
      <c r="G3" s="98" t="s">
        <v>40</v>
      </c>
      <c r="H3" s="98"/>
      <c r="I3" s="98"/>
      <c r="J3" s="98"/>
      <c r="K3" s="98"/>
      <c r="L3" s="98"/>
    </row>
    <row r="4" spans="1:13" x14ac:dyDescent="0.2">
      <c r="B4" s="65" t="s">
        <v>49</v>
      </c>
      <c r="E4" s="45"/>
      <c r="F4" s="49" t="s">
        <v>39</v>
      </c>
      <c r="G4" s="49">
        <v>1</v>
      </c>
      <c r="H4" s="49">
        <v>2</v>
      </c>
      <c r="I4" s="49">
        <v>3</v>
      </c>
      <c r="J4" s="49">
        <v>4</v>
      </c>
      <c r="K4" s="49">
        <v>5</v>
      </c>
      <c r="L4" s="49">
        <v>6</v>
      </c>
    </row>
    <row r="5" spans="1:13" x14ac:dyDescent="0.2">
      <c r="E5" s="45"/>
      <c r="F5" s="49">
        <v>1</v>
      </c>
      <c r="G5" s="50">
        <v>0.5</v>
      </c>
      <c r="H5" s="49">
        <v>0.33</v>
      </c>
      <c r="I5" s="49">
        <v>0.25</v>
      </c>
      <c r="J5" s="49">
        <v>0.2</v>
      </c>
      <c r="K5" s="49">
        <v>0.17</v>
      </c>
      <c r="L5" s="49">
        <v>0.14000000000000001</v>
      </c>
    </row>
    <row r="6" spans="1:13" x14ac:dyDescent="0.2">
      <c r="E6" s="46"/>
      <c r="F6" s="49">
        <v>2</v>
      </c>
      <c r="G6" s="49">
        <v>0.67</v>
      </c>
      <c r="H6" s="50">
        <v>0.5</v>
      </c>
      <c r="I6" s="49">
        <v>0.4</v>
      </c>
      <c r="J6" s="49">
        <v>0.33</v>
      </c>
      <c r="K6" s="49">
        <v>0.28999999999999998</v>
      </c>
      <c r="L6" s="49">
        <v>0.25</v>
      </c>
    </row>
    <row r="7" spans="1:13" x14ac:dyDescent="0.2">
      <c r="B7" s="95" t="s">
        <v>15</v>
      </c>
      <c r="C7" s="95"/>
      <c r="D7" s="95"/>
      <c r="E7" s="46"/>
      <c r="F7" s="49">
        <v>3</v>
      </c>
      <c r="G7" s="49">
        <v>0.75</v>
      </c>
      <c r="H7" s="49">
        <v>0.6</v>
      </c>
      <c r="I7" s="50">
        <v>0.5</v>
      </c>
      <c r="J7" s="49">
        <v>0.43</v>
      </c>
      <c r="K7" s="49">
        <v>0.38</v>
      </c>
      <c r="L7" s="49">
        <v>0.33</v>
      </c>
    </row>
    <row r="8" spans="1:13" x14ac:dyDescent="0.2">
      <c r="A8" s="7"/>
      <c r="B8" s="8" t="s">
        <v>18</v>
      </c>
      <c r="C8" s="64" t="s">
        <v>33</v>
      </c>
      <c r="D8" s="64" t="s">
        <v>58</v>
      </c>
      <c r="E8" s="47"/>
      <c r="F8" s="49">
        <v>4</v>
      </c>
      <c r="G8" s="49">
        <v>0.8</v>
      </c>
      <c r="H8" s="49">
        <v>0.67</v>
      </c>
      <c r="I8" s="49">
        <v>0.56999999999999995</v>
      </c>
      <c r="J8" s="50">
        <v>0.5</v>
      </c>
      <c r="K8" s="49">
        <v>0.44</v>
      </c>
      <c r="L8" s="49">
        <v>0.4</v>
      </c>
      <c r="M8" s="4"/>
    </row>
    <row r="9" spans="1:13" x14ac:dyDescent="0.2">
      <c r="A9" s="7"/>
      <c r="B9" s="9" t="s">
        <v>53</v>
      </c>
      <c r="C9" s="65">
        <v>0</v>
      </c>
      <c r="D9" s="69" t="s">
        <v>53</v>
      </c>
      <c r="E9" s="47"/>
      <c r="F9" s="49"/>
      <c r="G9" s="49"/>
      <c r="H9" s="49"/>
      <c r="I9" s="49"/>
      <c r="J9" s="50"/>
      <c r="K9" s="49"/>
      <c r="L9" s="49"/>
      <c r="M9" s="4"/>
    </row>
    <row r="10" spans="1:13" x14ac:dyDescent="0.2">
      <c r="A10" s="7"/>
      <c r="B10" s="2" t="s">
        <v>17</v>
      </c>
      <c r="C10" s="65">
        <v>0.5</v>
      </c>
      <c r="D10" s="2" t="s">
        <v>53</v>
      </c>
      <c r="E10" s="47"/>
      <c r="F10" s="49">
        <v>5</v>
      </c>
      <c r="G10" s="49">
        <v>0.83</v>
      </c>
      <c r="H10" s="49">
        <v>0.71</v>
      </c>
      <c r="I10" s="49">
        <v>0.63</v>
      </c>
      <c r="J10" s="49">
        <v>0.56000000000000005</v>
      </c>
      <c r="K10" s="50">
        <v>0.5</v>
      </c>
      <c r="L10" s="49">
        <v>0.45</v>
      </c>
      <c r="M10" s="4"/>
    </row>
    <row r="11" spans="1:13" x14ac:dyDescent="0.2">
      <c r="A11" s="7"/>
      <c r="B11" s="2" t="s">
        <v>16</v>
      </c>
      <c r="C11" s="65">
        <v>0.67</v>
      </c>
      <c r="D11" s="2" t="s">
        <v>53</v>
      </c>
      <c r="E11" s="47"/>
      <c r="F11" s="49">
        <v>6</v>
      </c>
      <c r="G11" s="49">
        <v>0.86</v>
      </c>
      <c r="H11" s="49">
        <v>0.75</v>
      </c>
      <c r="I11" s="49">
        <v>0.67</v>
      </c>
      <c r="J11" s="49">
        <v>0.6</v>
      </c>
      <c r="K11" s="49">
        <v>0.55000000000000004</v>
      </c>
      <c r="L11" s="50">
        <v>0.5</v>
      </c>
      <c r="M11" s="4"/>
    </row>
    <row r="12" spans="1:13" x14ac:dyDescent="0.2">
      <c r="A12" s="7"/>
      <c r="B12" s="2" t="s">
        <v>25</v>
      </c>
      <c r="C12" s="65">
        <v>0.85</v>
      </c>
      <c r="D12" s="14" t="s">
        <v>53</v>
      </c>
      <c r="E12" s="12"/>
      <c r="F12" s="51"/>
      <c r="G12" s="51"/>
      <c r="H12" s="51"/>
      <c r="I12" s="51"/>
      <c r="J12" s="51"/>
      <c r="K12" s="51"/>
      <c r="L12" s="52"/>
      <c r="M12" s="4"/>
    </row>
    <row r="13" spans="1:13" ht="25.5" x14ac:dyDescent="0.2">
      <c r="A13" s="7"/>
      <c r="B13" s="42" t="s">
        <v>26</v>
      </c>
      <c r="C13" s="65">
        <v>1</v>
      </c>
      <c r="D13" s="56" t="str">
        <f>IF(OR(Porosité!C7="Chambre",Porosité!C7="Séjour"),"Une porte peut être considérée comme un ouvrant uniquement lorsqu’elle donne sur un autre espace privatif ou que l’ouverture est protégée par une grille ouvrante",IF(Porosité!C7="Salle de classe","Une porte peut être considérée comme un ouvrant uniquement lorsqu'elle donne sur un accès privatif","La porte du réfectoire peut être considérée comme un ouvrant"))</f>
        <v>Une porte peut être considérée comme un ouvrant uniquement lorsqu’elle donne sur un autre espace privatif ou que l’ouverture est protégée par une grille ouvrante</v>
      </c>
      <c r="E13" s="4"/>
      <c r="F13" s="52" t="s">
        <v>41</v>
      </c>
      <c r="G13" s="52">
        <f>Porosité!C23</f>
        <v>0</v>
      </c>
      <c r="H13" s="52"/>
      <c r="I13" s="52"/>
      <c r="J13" s="52"/>
      <c r="K13" s="52"/>
      <c r="L13" s="52"/>
      <c r="M13" s="4"/>
    </row>
    <row r="14" spans="1:13" x14ac:dyDescent="0.2">
      <c r="A14" s="7"/>
      <c r="B14" s="9" t="s">
        <v>35</v>
      </c>
      <c r="C14" s="66" t="str">
        <f>Porosité!E23</f>
        <v>0</v>
      </c>
      <c r="D14" s="9" t="s">
        <v>53</v>
      </c>
      <c r="E14" s="4"/>
      <c r="F14" s="52" t="s">
        <v>42</v>
      </c>
      <c r="G14" s="52">
        <f>Porosité!C24</f>
        <v>0</v>
      </c>
      <c r="H14" s="52"/>
      <c r="I14" s="52"/>
      <c r="J14" s="52"/>
      <c r="K14" s="52"/>
      <c r="L14" s="52"/>
      <c r="M14" s="4"/>
    </row>
    <row r="15" spans="1:13" x14ac:dyDescent="0.2">
      <c r="A15" s="7"/>
      <c r="B15" s="9" t="s">
        <v>30</v>
      </c>
      <c r="C15" s="67" t="str">
        <f>Porosité!E27</f>
        <v>0</v>
      </c>
      <c r="D15" s="9" t="s">
        <v>53</v>
      </c>
      <c r="E15" s="4"/>
      <c r="F15" s="52" t="s">
        <v>43</v>
      </c>
      <c r="G15" s="52" t="e">
        <f>INDEX(G5:L11,G14,G13)</f>
        <v>#VALUE!</v>
      </c>
      <c r="H15" s="52"/>
      <c r="I15" s="52"/>
      <c r="J15" s="52"/>
      <c r="K15" s="52"/>
      <c r="L15" s="52"/>
      <c r="M15" s="4"/>
    </row>
    <row r="16" spans="1:13" x14ac:dyDescent="0.2">
      <c r="A16" s="7"/>
      <c r="C16" s="12"/>
      <c r="D16" s="12"/>
      <c r="E16" s="4"/>
      <c r="H16" s="52"/>
      <c r="I16" s="52"/>
      <c r="J16" s="52"/>
      <c r="K16" s="52"/>
      <c r="L16" s="52"/>
      <c r="M16" s="4"/>
    </row>
    <row r="17" spans="1:13" x14ac:dyDescent="0.2">
      <c r="A17" s="7"/>
      <c r="C17" s="4"/>
      <c r="D17" s="4"/>
      <c r="E17" s="4"/>
      <c r="F17" s="4"/>
      <c r="G17" s="4"/>
      <c r="H17" s="4"/>
      <c r="I17" s="4"/>
      <c r="J17" s="4"/>
      <c r="K17" s="4"/>
      <c r="L17" s="4"/>
      <c r="M17" s="4"/>
    </row>
    <row r="18" spans="1:13" x14ac:dyDescent="0.2">
      <c r="A18" s="7"/>
      <c r="B18" s="99" t="s">
        <v>8</v>
      </c>
      <c r="C18" s="100"/>
      <c r="D18" s="4"/>
      <c r="E18" s="4"/>
      <c r="F18" s="4"/>
      <c r="G18" s="4"/>
      <c r="H18" s="4"/>
      <c r="I18" s="4"/>
      <c r="J18" s="4"/>
      <c r="K18" s="4"/>
      <c r="L18" s="4"/>
      <c r="M18" s="4"/>
    </row>
    <row r="19" spans="1:13" x14ac:dyDescent="0.2">
      <c r="B19" s="8" t="s">
        <v>8</v>
      </c>
      <c r="C19" s="11" t="s">
        <v>13</v>
      </c>
      <c r="D19" s="4"/>
      <c r="E19" s="12"/>
      <c r="F19" s="12"/>
      <c r="G19" s="12"/>
      <c r="H19" s="12"/>
      <c r="I19" s="12"/>
      <c r="J19" s="12"/>
      <c r="K19" s="12"/>
    </row>
    <row r="20" spans="1:13" x14ac:dyDescent="0.2">
      <c r="B20" s="2" t="s">
        <v>9</v>
      </c>
      <c r="C20" s="9" t="s">
        <v>36</v>
      </c>
      <c r="D20" s="4"/>
    </row>
    <row r="21" spans="1:13" x14ac:dyDescent="0.2">
      <c r="B21" s="2" t="s">
        <v>10</v>
      </c>
      <c r="C21" s="9" t="s">
        <v>36</v>
      </c>
      <c r="D21" s="4"/>
    </row>
    <row r="22" spans="1:13" x14ac:dyDescent="0.2">
      <c r="B22" s="2" t="s">
        <v>11</v>
      </c>
      <c r="C22" s="9" t="s">
        <v>14</v>
      </c>
      <c r="D22" s="4"/>
    </row>
    <row r="23" spans="1:13" x14ac:dyDescent="0.2">
      <c r="B23" s="2" t="s">
        <v>12</v>
      </c>
      <c r="C23" s="9" t="s">
        <v>14</v>
      </c>
      <c r="D23" s="4"/>
    </row>
    <row r="24" spans="1:13" x14ac:dyDescent="0.2">
      <c r="C24" s="12"/>
      <c r="D24" s="12"/>
    </row>
    <row r="25" spans="1:13" x14ac:dyDescent="0.2">
      <c r="B25" s="13"/>
    </row>
    <row r="26" spans="1:13" x14ac:dyDescent="0.2">
      <c r="B26" s="13"/>
    </row>
  </sheetData>
  <sheetProtection password="D7B8" sheet="1" objects="1" scenarios="1" selectLockedCells="1"/>
  <mergeCells count="4">
    <mergeCell ref="B7:D7"/>
    <mergeCell ref="F2:L2"/>
    <mergeCell ref="G3:L3"/>
    <mergeCell ref="B18:C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Z n 1 4 U l 2 K O 8 6 l A A A A 9 Q A A A B I A H A B D b 2 5 m a W c v U G F j a 2 F n Z S 5 4 b W w g o h g A K K A U A A A A A A A A A A A A A A A A A A A A A A A A A A A A h Y + x C s I w G I R f p W R v E i N C L X / T Q X C y I A r i G t K 0 D b a p J K n t u z n 4 S L 6 C F a 2 6 O d 5 3 d 3 B 3 v 9 4 g H Z o 6 u C j r d G s S N M M U B c r I N t e m T F D n i z B C K Y e t k C d R q m A M G x c P T i e o 8 v 4 c E 9 L 3 P e 7 n u L U l Y Z T O y D H b 7 G W l G h F q 4 7 w w U q F P K / / f Q h w O r z G c 4 S X F i 4 h h C m R i k G n z 9 d k 4 9 + n + Q F h 1 t e + s 4 o U N 1 z s g k w T y v s A f U E s D B B Q A A g A I A G Z 9 e 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f X h S K I p H u A 4 A A A A R A A A A E w A c A E Z v c m 1 1 b G F z L 1 N l Y 3 R p b 2 4 x L m 0 g o h g A K K A U A A A A A A A A A A A A A A A A A A A A A A A A A A A A K 0 5 N L s n M z 1 M I h t C G 1 g B Q S w E C L Q A U A A I A C A B m f X h S X Y o 7 z q U A A A D 1 A A A A E g A A A A A A A A A A A A A A A A A A A A A A Q 2 9 u Z m l n L 1 B h Y 2 t h Z 2 U u e G 1 s U E s B A i 0 A F A A C A A g A Z n 1 4 U g / K 6 a u k A A A A 6 Q A A A B M A A A A A A A A A A A A A A A A A 8 Q A A A F t D b 2 5 0 Z W 5 0 X 1 R 5 c G V z X S 5 4 b W x Q S w E C L Q A U A A I A C A B m f X h 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b G 6 h X c R R U 2 E X Z D d U f f 5 Y A A A A A A C A A A A A A A D Z g A A w A A A A B A A A A A L I R 6 / 9 R k 8 7 G P g x V 7 z m I S i A A A A A A S A A A C g A A A A E A A A A D V j P p V 0 Q j m n W e k K f z U t Z b V Q A A A A R p e 3 b z F s 9 J 2 i S X S h 9 e P h Z b z f W V 5 / y n i f S l B z f p v L 7 8 d q Y T 8 E k x M b Q 5 Q + 8 l 8 e N T 4 v P Y 8 A Z 3 z P 1 Q p g F r 8 x K Z / b k a C / l d k L M L O 5 u Y U F q m 8 Q Q + E U A A A A S 3 e o i M w F M G j / Z A H Y 2 g Q z M C d P 7 j E = < / D a t a M a s h u p > 
</file>

<file path=customXml/itemProps1.xml><?xml version="1.0" encoding="utf-8"?>
<ds:datastoreItem xmlns:ds="http://schemas.openxmlformats.org/officeDocument/2006/customXml" ds:itemID="{C77973C7-CEF7-4A5B-A5D2-E99254BD7A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En-tête</vt:lpstr>
      <vt:lpstr>Porosité</vt:lpstr>
      <vt:lpstr>Listes</vt:lpstr>
      <vt:lpstr>alpha_mur</vt:lpstr>
      <vt:lpstr>bardage</vt:lpstr>
      <vt:lpstr>couleur_protection</vt:lpstr>
      <vt:lpstr>R_mur</vt:lpstr>
      <vt:lpstr>surf_me_surf_fa</vt:lpstr>
    </vt:vector>
  </TitlesOfParts>
  <Company>DPE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Porosité</dc:title>
  <dc:subject>Ventilation naturelle</dc:subject>
  <dc:creator>Emilie Vigneau</dc:creator>
  <cp:keywords>REBPf</cp:keywords>
  <dc:description>Outil de calcul de l'effet des masques architecturaux et loint sur une baie ou une paroi</dc:description>
  <cp:lastModifiedBy>Emilie Vigneau</cp:lastModifiedBy>
  <cp:lastPrinted>2023-12-21T00:06:34Z</cp:lastPrinted>
  <dcterms:created xsi:type="dcterms:W3CDTF">2015-01-20T10:38:12Z</dcterms:created>
  <dcterms:modified xsi:type="dcterms:W3CDTF">2023-12-21T00:12:32Z</dcterms:modified>
</cp:coreProperties>
</file>